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esktop\zh-TW\"/>
    </mc:Choice>
  </mc:AlternateContent>
  <bookViews>
    <workbookView xWindow="0" yWindow="0" windowWidth="28800" windowHeight="11760"/>
  </bookViews>
  <sheets>
    <sheet name="學期" sheetId="1" r:id="rId1"/>
    <sheet name="學分" sheetId="2" r:id="rId2"/>
    <sheet name="預算" sheetId="3" r:id="rId3"/>
    <sheet name="每月淨支出" sheetId="5" r:id="rId4"/>
    <sheet name="學期支出" sheetId="6" r:id="rId5"/>
    <sheet name="書籍" sheetId="4" r:id="rId6"/>
  </sheets>
  <definedNames>
    <definedName name="_xlnm.Print_Titles" localSheetId="3">每月淨支出!$4:$5</definedName>
    <definedName name="_xlnm.Print_Titles" localSheetId="5">書籍!$4:$4</definedName>
    <definedName name="_xlnm.Print_Titles" localSheetId="2">預算!$10:$11</definedName>
    <definedName name="_xlnm.Print_Titles" localSheetId="1">學分!$14:$14</definedName>
    <definedName name="_xlnm.Print_Titles" localSheetId="0">學期!$5:$5</definedName>
    <definedName name="_xlnm.Print_Titles" localSheetId="4">學期支出!$4:$5</definedName>
    <definedName name="年份">學期!$F$3</definedName>
    <definedName name="系所">學分!$B$1</definedName>
    <definedName name="時間間隔">學期!$D$4</definedName>
    <definedName name="淨_月_支出">預算!$C$8</definedName>
    <definedName name="淨_月_收入">預算!$B$8</definedName>
    <definedName name="開始時間">學期!$C$4</definedName>
    <definedName name="需求">學分!$B$8:$B$11</definedName>
    <definedName name="餘額">預算!$D$8</definedName>
    <definedName name="學期_總_月份">預算!$C$9</definedName>
    <definedName name="欄標題1">排程[[#Headers],[時間 ]]</definedName>
    <definedName name="欄標題2">課程[[#Headers],[課程名稱]]</definedName>
    <definedName name="欄標題3">月收入[[#Headers],[項目]]</definedName>
    <definedName name="欄標題4">月支出[[#Headers],[項目]]</definedName>
    <definedName name="欄標題5">學期支出[[#Headers],[項目]]</definedName>
    <definedName name="欄標題6">書籍清單[[#Headers],[書名]]</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B29" i="1"/>
  <c r="B28" i="1"/>
  <c r="B27" i="1"/>
  <c r="B26" i="1"/>
  <c r="B25" i="1"/>
  <c r="B24" i="1"/>
  <c r="B23" i="1"/>
  <c r="B22" i="1"/>
  <c r="B21" i="1"/>
  <c r="B20" i="1"/>
  <c r="B19" i="1"/>
  <c r="B18" i="1"/>
  <c r="B17" i="1"/>
  <c r="B16" i="1"/>
  <c r="B15" i="1"/>
  <c r="B14" i="1"/>
  <c r="B13" i="1"/>
  <c r="B12" i="1"/>
  <c r="B11" i="1"/>
  <c r="B10" i="1"/>
  <c r="B9" i="1"/>
  <c r="B8" i="1"/>
  <c r="B7" i="1"/>
  <c r="B6" i="1"/>
  <c r="D7" i="6" l="1"/>
  <c r="D8" i="6"/>
  <c r="D9" i="6"/>
  <c r="D10" i="6"/>
  <c r="D11" i="6"/>
  <c r="D6" i="6"/>
  <c r="C4" i="6"/>
  <c r="C4" i="5"/>
  <c r="C10" i="3"/>
  <c r="B1" i="5"/>
  <c r="B1" i="6"/>
  <c r="B1" i="4"/>
  <c r="B1" i="3"/>
  <c r="C3" i="5"/>
  <c r="C3" i="6"/>
  <c r="C3" i="3"/>
  <c r="E9" i="2"/>
  <c r="E10" i="2"/>
  <c r="E11" i="2"/>
  <c r="E8" i="2"/>
  <c r="D9" i="2"/>
  <c r="D10" i="2"/>
  <c r="D11" i="2"/>
  <c r="D8" i="2"/>
  <c r="C9" i="2"/>
  <c r="C10" i="2"/>
  <c r="C11" i="2"/>
  <c r="C8" i="2"/>
  <c r="E5" i="2"/>
  <c r="D5" i="2"/>
  <c r="C3" i="2"/>
  <c r="B5" i="2"/>
  <c r="D4" i="6" l="1"/>
  <c r="C8" i="3" s="1"/>
  <c r="C12" i="2"/>
  <c r="D12" i="2"/>
  <c r="E12" i="2"/>
  <c r="B8" i="3"/>
  <c r="D8" i="3" l="1"/>
  <c r="B5" i="3"/>
  <c r="B6" i="3" s="1"/>
</calcChain>
</file>

<file path=xl/sharedStrings.xml><?xml version="1.0" encoding="utf-8"?>
<sst xmlns="http://schemas.openxmlformats.org/spreadsheetml/2006/main" count="123" uniqueCount="91">
  <si>
    <t>我的課程表</t>
  </si>
  <si>
    <t>秋季學期</t>
  </si>
  <si>
    <t xml:space="preserve">時間 </t>
  </si>
  <si>
    <t>開始時間</t>
  </si>
  <si>
    <t>週一</t>
  </si>
  <si>
    <t>早餐</t>
  </si>
  <si>
    <t>商業︰教學大樓 B 棟 256 室</t>
  </si>
  <si>
    <t>時間間隔</t>
  </si>
  <si>
    <t>週二</t>
  </si>
  <si>
    <t>(分鐘)</t>
  </si>
  <si>
    <t>週三</t>
  </si>
  <si>
    <t>年份</t>
  </si>
  <si>
    <t>週四</t>
  </si>
  <si>
    <t>物理︰實驗室
J 棟 309 室</t>
  </si>
  <si>
    <t>週五</t>
  </si>
  <si>
    <t>週六</t>
  </si>
  <si>
    <t>週日</t>
  </si>
  <si>
    <t>系所</t>
  </si>
  <si>
    <t>學分規劃工具</t>
  </si>
  <si>
    <t>學位名稱</t>
  </si>
  <si>
    <t>整體進度</t>
  </si>
  <si>
    <t>附註：下列學分摘要是系統根據您在下方的「系統課程」表格中輸入的內容自動填入</t>
  </si>
  <si>
    <t>需求</t>
  </si>
  <si>
    <t>主修</t>
  </si>
  <si>
    <t>副修</t>
  </si>
  <si>
    <t>選修課程</t>
  </si>
  <si>
    <t>通識課程</t>
  </si>
  <si>
    <t>總計</t>
  </si>
  <si>
    <t>課程</t>
  </si>
  <si>
    <t>課程名稱</t>
  </si>
  <si>
    <t>課程 1</t>
  </si>
  <si>
    <t>課程 2</t>
  </si>
  <si>
    <t>課程 3</t>
  </si>
  <si>
    <t>總學分</t>
  </si>
  <si>
    <t>課程編號</t>
  </si>
  <si>
    <t>編號</t>
  </si>
  <si>
    <t>已修得的學分</t>
  </si>
  <si>
    <t>尚未修得的必要學分</t>
  </si>
  <si>
    <t>學分</t>
  </si>
  <si>
    <t>是否修完</t>
  </si>
  <si>
    <t>成績</t>
  </si>
  <si>
    <t>學期</t>
  </si>
  <si>
    <t>第 1 學期</t>
  </si>
  <si>
    <t>預算追蹤工具</t>
  </si>
  <si>
    <t>我的預算</t>
  </si>
  <si>
    <t>支出佔收入百分比</t>
  </si>
  <si>
    <t>每月淨收入</t>
  </si>
  <si>
    <t>學期月數</t>
  </si>
  <si>
    <t>月收入</t>
  </si>
  <si>
    <t>項目</t>
  </si>
  <si>
    <t>固定收入</t>
  </si>
  <si>
    <t>獎助學金</t>
  </si>
  <si>
    <t>貸款</t>
  </si>
  <si>
    <t>其他收入</t>
  </si>
  <si>
    <t>每月淨支出</t>
  </si>
  <si>
    <t>金額</t>
  </si>
  <si>
    <t>餘額</t>
  </si>
  <si>
    <t>月支出</t>
  </si>
  <si>
    <t>房租</t>
  </si>
  <si>
    <t>公用事業費用</t>
  </si>
  <si>
    <t>手機</t>
  </si>
  <si>
    <t>雜貨</t>
  </si>
  <si>
    <t>汽車支出</t>
  </si>
  <si>
    <t>助學貸款</t>
  </si>
  <si>
    <t>信用卡</t>
  </si>
  <si>
    <t>保險</t>
  </si>
  <si>
    <t>娛樂活動</t>
  </si>
  <si>
    <t>雜項</t>
  </si>
  <si>
    <t>學期支出</t>
  </si>
  <si>
    <t>學期支出 (總計/每月)</t>
  </si>
  <si>
    <t>學費</t>
  </si>
  <si>
    <t>實驗室費用</t>
  </si>
  <si>
    <t>書籍</t>
  </si>
  <si>
    <t>存款</t>
  </si>
  <si>
    <t>交通</t>
  </si>
  <si>
    <t>其他費用</t>
  </si>
  <si>
    <t>每月</t>
  </si>
  <si>
    <t>書籍追蹤工具</t>
  </si>
  <si>
    <t>書籍清單</t>
  </si>
  <si>
    <t>書名</t>
  </si>
  <si>
    <t>作者</t>
  </si>
  <si>
    <t>購買地點</t>
  </si>
  <si>
    <t>ISBN</t>
  </si>
  <si>
    <t>附註</t>
  </si>
  <si>
    <r>
      <rPr>
        <sz val="11"/>
        <color theme="0" tint="-0.34998626667073579"/>
        <rFont val="Microsoft JhengHei UI"/>
        <family val="2"/>
        <charset val="136"/>
        <scheme val="minor"/>
      </rPr>
      <t>是</t>
    </r>
  </si>
  <si>
    <r>
      <rPr>
        <sz val="11"/>
        <color theme="0" tint="-0.34998626667073579"/>
        <rFont val="Microsoft JhengHei UI"/>
        <family val="2"/>
        <charset val="136"/>
        <scheme val="minor"/>
      </rPr>
      <t>否</t>
    </r>
  </si>
  <si>
    <r>
      <rPr>
        <sz val="11"/>
        <color theme="0" tint="-0.34998626667073579"/>
        <rFont val="Microsoft JhengHei UI"/>
        <family val="2"/>
        <charset val="136"/>
        <scheme val="minor"/>
      </rPr>
      <t>書名</t>
    </r>
  </si>
  <si>
    <r>
      <rPr>
        <sz val="11"/>
        <color theme="0" tint="-0.34998626667073579"/>
        <rFont val="Microsoft JhengHei UI"/>
        <family val="2"/>
        <charset val="136"/>
        <scheme val="minor"/>
      </rPr>
      <t>作者</t>
    </r>
  </si>
  <si>
    <r>
      <rPr>
        <sz val="11"/>
        <color theme="0" tint="-0.34998626667073579"/>
        <rFont val="Microsoft JhengHei UI"/>
        <family val="2"/>
        <charset val="136"/>
        <scheme val="minor"/>
      </rPr>
      <t>課程</t>
    </r>
  </si>
  <si>
    <r>
      <rPr>
        <sz val="11"/>
        <color theme="0" tint="-0.34998626667073579"/>
        <rFont val="Microsoft JhengHei UI"/>
        <family val="2"/>
        <charset val="136"/>
        <scheme val="minor"/>
      </rPr>
      <t>地點</t>
    </r>
  </si>
  <si>
    <r>
      <rPr>
        <sz val="11"/>
        <color theme="0" tint="-0.34998626667073579"/>
        <rFont val="Microsoft JhengHei UI"/>
        <family val="2"/>
        <charset val="136"/>
        <scheme val="minor"/>
      </rPr>
      <t>編號</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</si>
</sst>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0_);\(&quot;$&quot;#,##0\)"/>
    <numFmt numFmtId="177" formatCode="[$-409]h:mm\ AM/PM;@"/>
    <numFmt numFmtId="178" formatCode="0.0"/>
    <numFmt numFmtId="179" formatCode="h:mm;@"/>
    <numFmt numFmtId="180" formatCode="&quot;NT$&quot;#,##0.00_);\(&quot;NT$&quot;#,##0.00\)"/>
    <numFmt numFmtId="181" formatCode="&quot;NT$&quot;#,##0_);\(&quot;NT$&quot;#,##0\)"/>
    <numFmt numFmtId="182" formatCode="0.0_ "/>
  </numFmts>
  <fonts count="24" x14ac:knownFonts="1">
    <font>
      <sz val="11"/>
      <color theme="0" tint="-0.34998626667073579"/>
      <name val="Arial"/>
      <family val="2"/>
      <scheme val="minor"/>
    </font>
    <font>
      <sz val="11"/>
      <color theme="0" tint="-4.9989318521683403E-2"/>
      <name val="Arial"/>
      <family val="2"/>
      <scheme val="minor"/>
    </font>
    <font>
      <sz val="23"/>
      <color theme="0" tint="-4.9989318521683403E-2"/>
      <name val="Arial"/>
      <family val="2"/>
      <scheme val="major"/>
    </font>
    <font>
      <sz val="12"/>
      <color theme="0" tint="-4.9989318521683403E-2"/>
      <name val="Arial"/>
      <family val="2"/>
      <scheme val="minor"/>
    </font>
    <font>
      <sz val="23"/>
      <color theme="0" tint="-4.9989318521683403E-2"/>
      <name val="Arial"/>
      <family val="2"/>
      <scheme val="minor"/>
    </font>
    <font>
      <sz val="28"/>
      <color theme="0"/>
      <name val="Arial"/>
      <family val="2"/>
      <scheme val="major"/>
    </font>
    <font>
      <sz val="34"/>
      <color theme="0" tint="-4.9989318521683403E-2"/>
      <name val="Arial"/>
      <family val="2"/>
      <scheme val="minor"/>
    </font>
    <font>
      <sz val="11"/>
      <color theme="0"/>
      <name val="Arial"/>
      <family val="2"/>
      <scheme val="minor"/>
    </font>
    <font>
      <sz val="14"/>
      <color theme="3" tint="9.9948118533890809E-2"/>
      <name val="Arial"/>
      <family val="2"/>
      <scheme val="major"/>
    </font>
    <font>
      <sz val="11"/>
      <color theme="4"/>
      <name val="Arial"/>
      <family val="2"/>
      <scheme val="minor"/>
    </font>
    <font>
      <sz val="11"/>
      <color theme="4"/>
      <name val="Arial"/>
      <family val="2"/>
      <scheme val="major"/>
    </font>
    <font>
      <sz val="11"/>
      <color theme="0" tint="-0.34998626667073579"/>
      <name val="Arial"/>
      <family val="2"/>
      <scheme val="minor"/>
    </font>
    <font>
      <sz val="11"/>
      <color theme="0" tint="-0.24994659260841701"/>
      <name val="Arial"/>
      <family val="2"/>
      <scheme val="minor"/>
    </font>
    <font>
      <sz val="9"/>
      <name val="細明體"/>
      <family val="3"/>
      <charset val="136"/>
      <scheme val="minor"/>
    </font>
    <font>
      <sz val="14"/>
      <color theme="3" tint="9.9948118533890809E-2"/>
      <name val="Microsoft JhengHei UI"/>
      <family val="2"/>
      <charset val="136"/>
    </font>
    <font>
      <sz val="28"/>
      <color theme="0"/>
      <name val="Microsoft JhengHei UI"/>
      <family val="2"/>
      <charset val="136"/>
    </font>
    <font>
      <sz val="12"/>
      <color theme="0" tint="-4.9989318521683403E-2"/>
      <name val="Microsoft JhengHei UI"/>
      <family val="2"/>
      <charset val="136"/>
    </font>
    <font>
      <sz val="11"/>
      <color theme="4"/>
      <name val="Microsoft JhengHei UI"/>
      <family val="2"/>
      <charset val="136"/>
    </font>
    <font>
      <sz val="34"/>
      <color theme="0" tint="-4.9989318521683403E-2"/>
      <name val="Microsoft JhengHei UI"/>
      <family val="2"/>
      <charset val="136"/>
    </font>
    <font>
      <sz val="11"/>
      <color theme="0" tint="-0.34998626667073579"/>
      <name val="Microsoft JhengHei UI"/>
      <family val="2"/>
      <charset val="136"/>
    </font>
    <font>
      <sz val="23"/>
      <color theme="0" tint="-4.9989318521683403E-2"/>
      <name val="Microsoft JhengHei UI"/>
      <family val="2"/>
      <charset val="136"/>
    </font>
    <font>
      <sz val="11"/>
      <color theme="0"/>
      <name val="Microsoft JhengHei UI"/>
      <family val="2"/>
      <charset val="136"/>
    </font>
    <font>
      <sz val="11"/>
      <color theme="0" tint="-4.9989318521683403E-2"/>
      <name val="Microsoft JhengHei UI"/>
      <family val="2"/>
      <charset val="136"/>
    </font>
    <font>
      <sz val="11"/>
      <color theme="0" tint="-0.34998626667073579"/>
      <name val="Microsoft JhengHei UI"/>
      <family val="2"/>
      <charset val="136"/>
      <scheme val="minor"/>
    </font>
  </fonts>
  <fills count="6">
    <fill>
      <patternFill patternType="none"/>
    </fill>
    <fill>
      <patternFill patternType="gray125"/>
    </fill>
    <fill>
      <patternFill patternType="solid">
        <fgColor theme="1"/>
        <bgColor indexed="64"/>
      </patternFill>
    </fill>
    <fill>
      <patternFill patternType="solid">
        <fgColor theme="1" tint="0.14996795556505021"/>
        <bgColor indexed="64"/>
      </patternFill>
    </fill>
    <fill>
      <patternFill patternType="solid">
        <fgColor theme="4" tint="-0.24994659260841701"/>
        <bgColor indexed="64"/>
      </patternFill>
    </fill>
    <fill>
      <patternFill patternType="solid">
        <fgColor theme="1" tint="0.14996795556505021"/>
        <bgColor theme="1" tint="0.14996795556505021"/>
      </patternFill>
    </fill>
  </fills>
  <borders count="2">
    <border>
      <left/>
      <right/>
      <top/>
      <bottom/>
      <diagonal/>
    </border>
    <border>
      <left/>
      <right/>
      <top/>
      <bottom style="medium">
        <color theme="1"/>
      </bottom>
      <diagonal/>
    </border>
  </borders>
  <cellStyleXfs count="24">
    <xf numFmtId="0" fontId="0" fillId="3" borderId="0">
      <alignment horizontal="left" vertical="center" wrapText="1"/>
    </xf>
    <xf numFmtId="0" fontId="5" fillId="4" borderId="0" applyNumberFormat="0" applyBorder="0" applyProtection="0"/>
    <xf numFmtId="0" fontId="8" fillId="4" borderId="0" applyNumberFormat="0" applyBorder="0" applyProtection="0"/>
    <xf numFmtId="0" fontId="10" fillId="0" borderId="0" applyNumberFormat="0" applyFill="0" applyBorder="0" applyProtection="0">
      <alignment horizontal="left"/>
    </xf>
    <xf numFmtId="9" fontId="1" fillId="0" borderId="0" applyFont="0" applyFill="0" applyBorder="0" applyAlignment="0" applyProtection="0"/>
    <xf numFmtId="0" fontId="2" fillId="3" borderId="0" applyNumberFormat="0" applyBorder="0" applyProtection="0">
      <alignment horizontal="left" vertical="center" wrapText="1"/>
    </xf>
    <xf numFmtId="0" fontId="3" fillId="2" borderId="0" applyNumberFormat="0">
      <alignment horizontal="right" indent="1"/>
    </xf>
    <xf numFmtId="0" fontId="6" fillId="3" borderId="0">
      <alignment horizontal="right"/>
    </xf>
    <xf numFmtId="177" fontId="9" fillId="2" borderId="0" applyBorder="0" applyProtection="0">
      <alignment horizontal="right" vertical="center" indent="1"/>
    </xf>
    <xf numFmtId="0" fontId="7" fillId="3" borderId="0">
      <alignment horizontal="left"/>
    </xf>
    <xf numFmtId="177" fontId="4" fillId="3" borderId="0" applyNumberFormat="0">
      <alignment horizontal="left" vertical="center"/>
    </xf>
    <xf numFmtId="0" fontId="4" fillId="3" borderId="0">
      <alignment horizontal="right" vertical="center"/>
    </xf>
    <xf numFmtId="0" fontId="10" fillId="3" borderId="0">
      <alignment horizontal="center"/>
    </xf>
    <xf numFmtId="176" fontId="12" fillId="0" borderId="0" applyFont="0" applyFill="0" applyBorder="0" applyAlignment="0" applyProtection="0"/>
    <xf numFmtId="0" fontId="1" fillId="0" borderId="0" applyNumberFormat="0" applyFill="0" applyBorder="0" applyProtection="0">
      <alignment horizontal="right" indent="2"/>
    </xf>
    <xf numFmtId="0" fontId="11" fillId="3" borderId="0" applyNumberFormat="0" applyAlignment="0" applyProtection="0"/>
    <xf numFmtId="0" fontId="11" fillId="5" borderId="1" applyNumberFormat="0" applyFont="0" applyFill="0" applyAlignment="0">
      <alignment horizontal="left" vertical="center"/>
    </xf>
    <xf numFmtId="0" fontId="11" fillId="5" borderId="0" applyFill="0" applyBorder="0">
      <alignment horizontal="center" vertical="center"/>
    </xf>
    <xf numFmtId="0" fontId="7" fillId="3" borderId="0" applyNumberFormat="0" applyBorder="0">
      <alignment horizontal="right" indent="1"/>
    </xf>
    <xf numFmtId="176" fontId="11" fillId="3" borderId="0" applyFill="0" applyBorder="0">
      <alignment horizontal="right" vertical="center" wrapText="1" indent="2"/>
    </xf>
    <xf numFmtId="176" fontId="11" fillId="3" borderId="0" applyNumberFormat="0" applyFont="0" applyFill="0" applyBorder="0">
      <alignment horizontal="right" vertical="center" wrapText="1" indent="2"/>
    </xf>
    <xf numFmtId="176" fontId="11" fillId="3" borderId="0" applyNumberFormat="0" applyFont="0" applyFill="0" applyBorder="0">
      <alignment horizontal="left" vertical="center" wrapText="1"/>
    </xf>
    <xf numFmtId="178" fontId="11" fillId="3" borderId="0">
      <alignment horizontal="center" vertical="center" wrapText="1"/>
    </xf>
    <xf numFmtId="176" fontId="10" fillId="3" borderId="0" applyFill="0" applyBorder="0">
      <alignment horizontal="right" wrapText="1" indent="2"/>
    </xf>
  </cellStyleXfs>
  <cellXfs count="36">
    <xf numFmtId="0" fontId="0" fillId="3" borderId="0" xfId="0">
      <alignment horizontal="left" vertical="center" wrapText="1"/>
    </xf>
    <xf numFmtId="0" fontId="14" fillId="4" borderId="0" xfId="2" applyFont="1"/>
    <xf numFmtId="0" fontId="15" fillId="4" borderId="0" xfId="1" applyFont="1"/>
    <xf numFmtId="0" fontId="16" fillId="2" borderId="0" xfId="6" applyFont="1">
      <alignment horizontal="right" indent="1"/>
    </xf>
    <xf numFmtId="0" fontId="17" fillId="3" borderId="0" xfId="3" applyFont="1" applyFill="1">
      <alignment horizontal="left"/>
    </xf>
    <xf numFmtId="0" fontId="18" fillId="3" borderId="0" xfId="7" applyFont="1">
      <alignment horizontal="right"/>
    </xf>
    <xf numFmtId="0" fontId="19" fillId="3" borderId="0" xfId="0" applyFont="1">
      <alignment horizontal="left" vertical="center" wrapText="1"/>
    </xf>
    <xf numFmtId="0" fontId="20" fillId="3" borderId="0" xfId="11" applyFont="1">
      <alignment horizontal="right" vertical="center"/>
    </xf>
    <xf numFmtId="0" fontId="21" fillId="3" borderId="0" xfId="9" applyFont="1">
      <alignment horizontal="left"/>
    </xf>
    <xf numFmtId="0" fontId="16" fillId="2" borderId="0" xfId="6" applyNumberFormat="1" applyFont="1">
      <alignment horizontal="right" indent="1"/>
    </xf>
    <xf numFmtId="0" fontId="19" fillId="3" borderId="0" xfId="0" applyFont="1" applyFill="1" applyBorder="1">
      <alignment horizontal="left" vertical="center" wrapText="1"/>
    </xf>
    <xf numFmtId="0" fontId="20" fillId="3" borderId="0" xfId="5" applyFont="1">
      <alignment horizontal="left" vertical="center" wrapText="1"/>
    </xf>
    <xf numFmtId="0" fontId="22" fillId="3" borderId="0" xfId="14" applyFont="1" applyFill="1">
      <alignment horizontal="right" indent="2"/>
    </xf>
    <xf numFmtId="9" fontId="20" fillId="3" borderId="0" xfId="4" applyFont="1" applyFill="1" applyAlignment="1">
      <alignment horizontal="left" vertical="center"/>
    </xf>
    <xf numFmtId="0" fontId="21" fillId="3" borderId="0" xfId="18" applyFont="1">
      <alignment horizontal="right" indent="1"/>
    </xf>
    <xf numFmtId="0" fontId="22" fillId="3" borderId="0" xfId="14" applyFont="1" applyFill="1" applyBorder="1">
      <alignment horizontal="right" indent="2"/>
    </xf>
    <xf numFmtId="0" fontId="19" fillId="3" borderId="0" xfId="15" applyFont="1" applyAlignment="1">
      <alignment horizontal="left" vertical="center"/>
    </xf>
    <xf numFmtId="0" fontId="17" fillId="3" borderId="0" xfId="12" applyFont="1">
      <alignment horizontal="center"/>
    </xf>
    <xf numFmtId="0" fontId="19" fillId="3" borderId="1" xfId="16" applyFont="1" applyFill="1" applyAlignment="1">
      <alignment horizontal="left" vertical="center" wrapText="1"/>
    </xf>
    <xf numFmtId="179" fontId="20" fillId="3" borderId="0" xfId="10" applyNumberFormat="1" applyFont="1">
      <alignment horizontal="left" vertical="center"/>
    </xf>
    <xf numFmtId="179" fontId="17" fillId="2" borderId="0" xfId="8" applyNumberFormat="1" applyFont="1">
      <alignment horizontal="right" vertical="center" indent="1"/>
    </xf>
    <xf numFmtId="181" fontId="20" fillId="3" borderId="0" xfId="5" applyNumberFormat="1" applyFont="1">
      <alignment horizontal="left" vertical="center" wrapText="1"/>
    </xf>
    <xf numFmtId="181" fontId="20" fillId="3" borderId="0" xfId="10" applyNumberFormat="1" applyFont="1">
      <alignment horizontal="left" vertical="center"/>
    </xf>
    <xf numFmtId="181" fontId="17" fillId="3" borderId="0" xfId="23" applyNumberFormat="1" applyFont="1" applyFill="1">
      <alignment horizontal="right" wrapText="1" indent="2"/>
    </xf>
    <xf numFmtId="0" fontId="19" fillId="3" borderId="0" xfId="17" applyFont="1" applyFill="1" applyAlignment="1">
      <alignment horizontal="center" vertical="center"/>
    </xf>
    <xf numFmtId="0" fontId="11" fillId="3" borderId="0" xfId="17" applyFill="1">
      <alignment horizontal="center" vertical="center"/>
    </xf>
    <xf numFmtId="0" fontId="19" fillId="3" borderId="1" xfId="17" applyFont="1" applyFill="1" applyBorder="1" applyAlignment="1">
      <alignment horizontal="center" vertical="center"/>
    </xf>
    <xf numFmtId="0" fontId="19" fillId="3" borderId="0" xfId="0" applyFont="1" applyAlignment="1">
      <alignment horizontal="left" vertical="center" wrapText="1"/>
    </xf>
    <xf numFmtId="0" fontId="19" fillId="3" borderId="0" xfId="21" applyNumberFormat="1" applyFont="1" applyAlignment="1">
      <alignment horizontal="left" vertical="center" wrapText="1"/>
    </xf>
    <xf numFmtId="0" fontId="19" fillId="3" borderId="0" xfId="0" applyFont="1" applyFill="1" applyBorder="1" applyAlignment="1">
      <alignment horizontal="left" vertical="center" wrapText="1"/>
    </xf>
    <xf numFmtId="181" fontId="11" fillId="3" borderId="0" xfId="19" applyNumberFormat="1" applyFill="1" applyBorder="1" applyAlignment="1">
      <alignment horizontal="right" vertical="center" wrapText="1" indent="2"/>
    </xf>
    <xf numFmtId="180" fontId="11" fillId="3" borderId="0" xfId="19" applyNumberFormat="1" applyFill="1">
      <alignment horizontal="right" vertical="center" wrapText="1" indent="2"/>
    </xf>
    <xf numFmtId="181" fontId="11" fillId="3" borderId="0" xfId="19" applyNumberFormat="1" applyFill="1">
      <alignment horizontal="right" vertical="center" wrapText="1" indent="2"/>
    </xf>
    <xf numFmtId="0" fontId="17" fillId="3" borderId="0" xfId="12" applyFont="1">
      <alignment horizontal="center"/>
    </xf>
    <xf numFmtId="0" fontId="16" fillId="2" borderId="0" xfId="6" applyFont="1">
      <alignment horizontal="right" indent="1"/>
    </xf>
    <xf numFmtId="182" fontId="11" fillId="3" borderId="0" xfId="22" applyNumberFormat="1">
      <alignment horizontal="center" vertical="center" wrapText="1"/>
    </xf>
  </cellXfs>
  <cellStyles count="24">
    <cellStyle name="一般" xfId="0" builtinId="0" customBuiltin="1"/>
    <cellStyle name="年份" xfId="7"/>
    <cellStyle name="成績" xfId="22"/>
    <cellStyle name="百分比" xfId="4" builtinId="5"/>
    <cellStyle name="底線​​" xfId="16"/>
    <cellStyle name="表格貨幣" xfId="19"/>
    <cellStyle name="表格置中對齊" xfId="17"/>
    <cellStyle name="表格靠右對齊" xfId="20"/>
    <cellStyle name="表格靠左對齊" xfId="21"/>
    <cellStyle name="時間" xfId="8"/>
    <cellStyle name="貨幣" xfId="13" builtinId="4" customBuiltin="1"/>
    <cellStyle name="備註" xfId="15" builtinId="10" customBuiltin="1"/>
    <cellStyle name="黑色輔色" xfId="6"/>
    <cellStyle name="標題" xfId="1" builtinId="15" customBuiltin="1"/>
    <cellStyle name="標題 1" xfId="2" builtinId="16" customBuiltin="1"/>
    <cellStyle name="標題 2" xfId="3" builtinId="17" customBuiltin="1"/>
    <cellStyle name="標題 2 置中對齊" xfId="12"/>
    <cellStyle name="標題 3" xfId="5" builtinId="18" customBuiltin="1"/>
    <cellStyle name="標題 4" xfId="14" builtinId="19" customBuiltin="1"/>
    <cellStyle name="標題貨幣" xfId="23"/>
    <cellStyle name="標籤​​靠右對齊" xfId="18"/>
    <cellStyle name="標籤​​靠左對齊" xfId="9"/>
    <cellStyle name="靠右對齊" xfId="11"/>
    <cellStyle name="靠左對齊" xfId="10"/>
  </cellStyles>
  <dxfs count="44">
    <dxf>
      <numFmt numFmtId="182" formatCode="0.0_ "/>
    </dxf>
    <dxf>
      <numFmt numFmtId="181" formatCode="&quot;NT$&quot;#,##0_);\(&quot;NT$&quot;#,##0\)"/>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numFmt numFmtId="181" formatCode="&quot;NT$&quot;#,##0_);\(&quot;NT$&quot;#,##0\)"/>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numFmt numFmtId="180" formatCode="&quot;NT$&quot;#,##0.00_);\(&quot;NT$&quot;#,##0.00\)"/>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numFmt numFmtId="181" formatCode="&quot;NT$&quot;#,##0_);\(&quot;NT$&quot;#,##0\)"/>
      <alignment horizontal="right" vertical="center" textRotation="0" wrapText="1" indent="2" justifyLastLine="0" shrinkToFit="0" readingOrder="0"/>
    </dxf>
    <dxf>
      <font>
        <b val="0"/>
        <i val="0"/>
        <strike val="0"/>
        <outline val="0"/>
        <shadow val="0"/>
        <u val="none"/>
        <vertAlign val="baseline"/>
        <name val="Microsoft JhengHei UI"/>
        <family val="2"/>
        <charset val="136"/>
        <scheme val="none"/>
      </font>
      <alignment horizontal="left" vertical="center" textRotation="0" wrapText="1" indent="0" justifyLastLine="0" shrinkToFit="0" readingOrder="0"/>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alignment horizontal="left" vertical="center" textRotation="0" wrapText="1" indent="0" justifyLastLine="0" shrinkToFit="0" readingOrder="0"/>
    </dxf>
    <dxf>
      <font>
        <b val="0"/>
        <i val="0"/>
        <strike val="0"/>
        <outline val="0"/>
        <shadow val="0"/>
        <u val="none"/>
        <vertAlign val="baseline"/>
        <name val="Microsoft JhengHei UI"/>
        <family val="2"/>
        <charset val="136"/>
        <scheme val="none"/>
      </font>
      <alignment horizontal="left" vertical="center" textRotation="0" wrapText="1" indent="0" justifyLastLine="0" shrinkToFit="0" readingOrder="0"/>
    </dxf>
    <dxf>
      <font>
        <b val="0"/>
        <i val="0"/>
        <strike val="0"/>
        <outline val="0"/>
        <shadow val="0"/>
        <u val="none"/>
        <vertAlign val="baseline"/>
        <name val="Microsoft JhengHei UI"/>
        <family val="2"/>
        <charset val="136"/>
        <scheme val="none"/>
      </font>
      <alignment horizontal="left" vertical="center" textRotation="0" wrapText="1" indent="0" justifyLastLine="0" shrinkToFit="0" readingOrder="0"/>
    </dxf>
    <dxf>
      <font>
        <b val="0"/>
        <i val="0"/>
        <strike val="0"/>
        <outline val="0"/>
        <shadow val="0"/>
        <u val="none"/>
        <vertAlign val="baseline"/>
        <name val="Microsoft JhengHei UI"/>
        <family val="2"/>
        <charset val="136"/>
        <scheme val="none"/>
      </font>
      <alignment horizontal="left" vertical="center" textRotation="0" wrapText="1" indent="0" justifyLastLine="0" shrinkToFit="0" readingOrder="0"/>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numFmt numFmtId="179" formatCode="h:mm;@"/>
    </dxf>
    <dxf>
      <font>
        <b val="0"/>
        <i val="0"/>
        <strike val="0"/>
        <outline val="0"/>
        <shadow val="0"/>
        <u val="none"/>
        <vertAlign val="baseline"/>
        <name val="Microsoft JhengHei UI"/>
        <family val="2"/>
        <charset val="136"/>
        <scheme val="none"/>
      </font>
    </dxf>
    <dxf>
      <font>
        <b val="0"/>
        <i val="0"/>
        <strike val="0"/>
        <outline val="0"/>
        <shadow val="0"/>
        <u val="none"/>
        <vertAlign val="baseline"/>
        <name val="Microsoft JhengHei UI"/>
        <family val="2"/>
        <charset val="136"/>
        <scheme val="none"/>
      </font>
    </dxf>
    <dxf>
      <font>
        <b/>
        <i val="0"/>
        <color theme="0" tint="-0.34998626667073579"/>
      </font>
    </dxf>
    <dxf>
      <font>
        <b/>
        <i val="0"/>
        <color theme="0" tint="-0.34998626667073579"/>
      </font>
    </dxf>
    <dxf>
      <font>
        <color theme="0" tint="-0.34998626667073579"/>
      </font>
      <border>
        <top style="thin">
          <color theme="1"/>
        </top>
        <bottom/>
      </border>
    </dxf>
    <dxf>
      <font>
        <b val="0"/>
        <i val="0"/>
        <color theme="0" tint="-4.9989318521683403E-2"/>
      </font>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
      <font>
        <b/>
        <i val="0"/>
        <color theme="0" tint="-0.34998626667073579"/>
      </font>
    </dxf>
    <dxf>
      <font>
        <b val="0"/>
        <i val="0"/>
        <color theme="4"/>
      </font>
      <fill>
        <patternFill>
          <bgColor theme="1"/>
        </patternFill>
      </fill>
    </dxf>
    <dxf>
      <font>
        <color theme="0" tint="-0.34998626667073579"/>
      </font>
      <border>
        <top style="thin">
          <color theme="1"/>
        </top>
        <bottom style="thin">
          <color theme="1" tint="0.14996795556505021"/>
        </bottom>
      </border>
    </dxf>
    <dxf>
      <font>
        <b val="0"/>
        <i val="0"/>
        <color theme="4"/>
      </font>
      <fill>
        <patternFill patternType="solid">
          <bgColor theme="1" tint="0.14996795556505021"/>
        </patternFill>
      </fill>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s>
  <tableStyles count="2" defaultTableStyle="大學課程管理工具表格樣式" defaultPivotStyle="PivotStyleLight16">
    <tableStyle name="大學課程管理工具表格樣式" pivot="0" count="5">
      <tableStyleElement type="wholeTable" dxfId="43"/>
      <tableStyleElement type="headerRow" dxfId="42"/>
      <tableStyleElement type="totalRow" dxfId="41"/>
      <tableStyleElement type="firstColumn" dxfId="40"/>
      <tableStyleElement type="lastColumn" dxfId="39"/>
    </tableStyle>
    <tableStyle name="大學課程管理工具表格樣式 2" pivot="0" count="5">
      <tableStyleElement type="wholeTable" dxfId="38"/>
      <tableStyleElement type="headerRow" dxfId="37"/>
      <tableStyleElement type="totalRow" dxfId="36"/>
      <tableStyleElement type="firstColumn" dxfId="35"/>
      <tableStyleElement type="lastColumn"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排程" displayName="排程" ref="B5:I29" totalsRowShown="0" headerRowDxfId="33" dataDxfId="32">
  <autoFilter ref="B5:I2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時間 " dataDxfId="31">
      <calculatedColumnFormula>StartTime+TIME(0,(ROW(A1)-1)*TimeInterval,0)</calculatedColumnFormula>
    </tableColumn>
    <tableColumn id="2" name="週一" dataDxfId="30"/>
    <tableColumn id="3" name="週二" dataDxfId="29"/>
    <tableColumn id="4" name="週三" dataDxfId="28"/>
    <tableColumn id="5" name="週四" dataDxfId="27"/>
    <tableColumn id="6" name="週五" dataDxfId="26"/>
    <tableColumn id="7" name="週六" dataDxfId="25"/>
    <tableColumn id="8" name="週日" dataDxfId="24"/>
  </tableColumns>
  <tableStyleInfo name="大學課程管理工具表格樣式" showFirstColumn="1" showLastColumn="0" showRowStripes="1" showColumnStripes="0"/>
  <extLst>
    <ext xmlns:x14="http://schemas.microsoft.com/office/spreadsheetml/2009/9/main" uri="{504A1905-F514-4f6f-8877-14C23A59335A}">
      <x14:table altTextSummary="每週課程表的大綱；開始時間是在 C4 輸入的時間，而時間間隔是由 D4 的值決定。在 C 欄至 I 欄輸入附註"/>
    </ext>
  </extLst>
</table>
</file>

<file path=xl/tables/table2.xml><?xml version="1.0" encoding="utf-8"?>
<table xmlns="http://schemas.openxmlformats.org/spreadsheetml/2006/main" id="1" name="課程" displayName="課程" ref="B14:H17" totalsRowShown="0" headerRowDxfId="23" dataDxfId="22">
  <autoFilter ref="B14:H17"/>
  <tableColumns count="7">
    <tableColumn id="1" name="課程名稱" dataDxfId="21"/>
    <tableColumn id="2" name="課程編號" dataDxfId="20"/>
    <tableColumn id="3" name="需求" dataDxfId="19"/>
    <tableColumn id="4" name="學分" dataCellStyle="表格置中對齊"/>
    <tableColumn id="5" name="是否修完" dataCellStyle="表格置中對齊"/>
    <tableColumn id="6" name="成績" dataDxfId="0" dataCellStyle="成績"/>
    <tableColumn id="7" name="學期" dataDxfId="18" dataCellStyle="表格靠左對齊"/>
  </tableColumns>
  <tableStyleInfo name="大學課程管理工具表格樣式" showFirstColumn="0" showLastColumn="0" showRowStripes="0" showColumnStripes="0"/>
  <extLst>
    <ext xmlns:x14="http://schemas.microsoft.com/office/spreadsheetml/2009/9/main" uri="{504A1905-F514-4f6f-8877-14C23A59335A}">
      <x14:table altTextSummary="輸入與課程相關的特定詳細資料，包括課程名稱、課程編號、學位要求、學分數、是否已修完該課程、成績分數與開課學期"/>
    </ext>
  </extLst>
</table>
</file>

<file path=xl/tables/table3.xml><?xml version="1.0" encoding="utf-8"?>
<table xmlns="http://schemas.openxmlformats.org/spreadsheetml/2006/main" id="3" name="月收入" displayName="月收入" ref="B11:C15" headerRowDxfId="17" dataDxfId="16" totalsRowDxfId="15">
  <autoFilter ref="B11:C15"/>
  <tableColumns count="2">
    <tableColumn id="1" name="項目" totalsRowLabel="Total" dataDxfId="14"/>
    <tableColumn id="2" name="金額" totalsRowFunction="sum" dataDxfId="13" dataCellStyle="表格貨幣"/>
  </tableColumns>
  <tableStyleInfo name="大學課程管理工具表格樣式 2" showFirstColumn="0" showLastColumn="0" showRowStripes="1" showColumnStripes="0"/>
  <extLst>
    <ext xmlns:x14="http://schemas.microsoft.com/office/spreadsheetml/2009/9/main" uri="{504A1905-F514-4f6f-8877-14C23A59335A}">
      <x14:table altTextSummary="以分項方式輸入月收入"/>
    </ext>
  </extLst>
</table>
</file>

<file path=xl/tables/table4.xml><?xml version="1.0" encoding="utf-8"?>
<table xmlns="http://schemas.openxmlformats.org/spreadsheetml/2006/main" id="8" name="月支出" displayName="月支出" ref="B5:C15" totalsRowShown="0" headerRowDxfId="12" dataDxfId="11">
  <autoFilter ref="B5:C15"/>
  <tableColumns count="2">
    <tableColumn id="1" name="項目" dataDxfId="10"/>
    <tableColumn id="2" name="金額" dataDxfId="9" dataCellStyle="表格貨幣"/>
  </tableColumns>
  <tableStyleInfo name="大學課程管理工具表格樣式 2" showFirstColumn="0" showLastColumn="0" showRowStripes="1" showColumnStripes="0"/>
  <extLst>
    <ext xmlns:x14="http://schemas.microsoft.com/office/spreadsheetml/2009/9/main" uri="{504A1905-F514-4f6f-8877-14C23A59335A}">
      <x14:table altTextSummary="逐項輸入月支出"/>
    </ext>
  </extLst>
</table>
</file>

<file path=xl/tables/table5.xml><?xml version="1.0" encoding="utf-8"?>
<table xmlns="http://schemas.openxmlformats.org/spreadsheetml/2006/main" id="12" name="學期支出" displayName="學期支出" ref="B5:D11" totalsRowShown="0" headerRowDxfId="8" dataDxfId="7">
  <autoFilter ref="B5:D11"/>
  <tableColumns count="3">
    <tableColumn id="1" name="項目" dataDxfId="6"/>
    <tableColumn id="2" name="金額" dataDxfId="5" dataCellStyle="表格貨幣"/>
    <tableColumn id="3" name="每月" dataDxfId="1" dataCellStyle="表格貨幣">
      <calculatedColumnFormula>學期支出[[#This Row],[金額]]/學期_總_月份</calculatedColumnFormula>
    </tableColumn>
  </tableColumns>
  <tableStyleInfo name="大學課程管理工具表格樣式 2" showFirstColumn="0" showLastColumn="0" showRowStripes="1" showColumnStripes="0"/>
  <extLst>
    <ext xmlns:x14="http://schemas.microsoft.com/office/spreadsheetml/2009/9/main" uri="{504A1905-F514-4f6f-8877-14C23A59335A}">
      <x14:table altTextSummary="只要逐項輸入學期支出及其金額，系統就會為您算出每月的值 (如果 1 學期為 4 個月)"/>
    </ext>
  </extLst>
</table>
</file>

<file path=xl/tables/table6.xml><?xml version="1.0" encoding="utf-8"?>
<table xmlns="http://schemas.openxmlformats.org/spreadsheetml/2006/main" id="6" name="書籍清單" displayName="書籍清單" ref="B4:G7" totalsRowShown="0" headerRowDxfId="4" dataDxfId="3">
  <autoFilter ref="B4:G7"/>
  <tableColumns count="6">
    <tableColumn id="1" name="書名" dataCellStyle="一般"/>
    <tableColumn id="3" name="作者" dataCellStyle="一般"/>
    <tableColumn id="4" name="課程" dataCellStyle="一般"/>
    <tableColumn id="5" name="購買地點" dataCellStyle="一般"/>
    <tableColumn id="6" name="ISBN" dataCellStyle="一般"/>
    <tableColumn id="7" name="附註" dataDxfId="2"/>
  </tableColumns>
  <tableStyleInfo name="大學課程管理工具表格樣式" showFirstColumn="0" showLastColumn="0" showRowStripes="1" showColumnStripes="0"/>
  <extLst>
    <ext xmlns:x14="http://schemas.microsoft.com/office/spreadsheetml/2009/9/main" uri="{504A1905-F514-4f6f-8877-14C23A59335A}">
      <x14:table altTextSummary="在這裡輸入您的大學用書，包括書名、作者、課程、到哪裡可以買到、ISBN 及所有附註。"/>
    </ext>
  </extLst>
</table>
</file>

<file path=xl/theme/theme1.xml><?xml version="1.0" encoding="utf-8"?>
<a:theme xmlns:a="http://schemas.openxmlformats.org/drawingml/2006/main" name="Office Theme">
  <a:themeElements>
    <a:clrScheme name="College course manager">
      <a:dk1>
        <a:sysClr val="windowText" lastClr="000000"/>
      </a:dk1>
      <a:lt1>
        <a:sysClr val="window" lastClr="FFFFFF"/>
      </a:lt1>
      <a:dk2>
        <a:srgbClr val="1A1715"/>
      </a:dk2>
      <a:lt2>
        <a:srgbClr val="FCFCFB"/>
      </a:lt2>
      <a:accent1>
        <a:srgbClr val="38C8CC"/>
      </a:accent1>
      <a:accent2>
        <a:srgbClr val="F6717A"/>
      </a:accent2>
      <a:accent3>
        <a:srgbClr val="80CA6F"/>
      </a:accent3>
      <a:accent4>
        <a:srgbClr val="F6CF6B"/>
      </a:accent4>
      <a:accent5>
        <a:srgbClr val="FFA957"/>
      </a:accent5>
      <a:accent6>
        <a:srgbClr val="A37CB2"/>
      </a:accent6>
      <a:hlink>
        <a:srgbClr val="38C8CC"/>
      </a:hlink>
      <a:folHlink>
        <a:srgbClr val="A37CB2"/>
      </a:folHlink>
    </a:clrScheme>
    <a:fontScheme name="College course manager2">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14999847407452621"/>
    <pageSetUpPr autoPageBreaks="0" fitToPage="1"/>
  </sheetPr>
  <dimension ref="A1:I29"/>
  <sheetViews>
    <sheetView showGridLines="0" tabSelected="1" zoomScaleNormal="100" workbookViewId="0"/>
  </sheetViews>
  <sheetFormatPr defaultColWidth="9" defaultRowHeight="31.5" customHeight="1" x14ac:dyDescent="0.25"/>
  <cols>
    <col min="1" max="1" width="2.625" style="3" customWidth="1"/>
    <col min="2" max="2" width="10.625" style="3" customWidth="1"/>
    <col min="3" max="3" width="21.125" style="6" customWidth="1"/>
    <col min="4" max="9" width="16.75" style="6" customWidth="1"/>
    <col min="10" max="10" width="2.625" style="6" customWidth="1"/>
    <col min="11" max="16384" width="9" style="6"/>
  </cols>
  <sheetData>
    <row r="1" spans="2:9" s="1" customFormat="1" ht="24.95" customHeight="1" x14ac:dyDescent="0.3">
      <c r="B1" s="1" t="s">
        <v>0</v>
      </c>
    </row>
    <row r="2" spans="2:9" s="2" customFormat="1" ht="39.950000000000003" customHeight="1" x14ac:dyDescent="0.55000000000000004">
      <c r="B2" s="2" t="s">
        <v>1</v>
      </c>
    </row>
    <row r="3" spans="2:9" ht="39.950000000000003" customHeight="1" x14ac:dyDescent="0.65">
      <c r="C3" s="4" t="s">
        <v>3</v>
      </c>
      <c r="D3" s="33" t="s">
        <v>7</v>
      </c>
      <c r="E3" s="33"/>
      <c r="F3" s="5" t="s">
        <v>11</v>
      </c>
    </row>
    <row r="4" spans="2:9" x14ac:dyDescent="0.25">
      <c r="C4" s="19">
        <v>0.375</v>
      </c>
      <c r="D4" s="7">
        <v>60</v>
      </c>
      <c r="E4" s="8" t="s">
        <v>9</v>
      </c>
    </row>
    <row r="5" spans="2:9" ht="33" customHeight="1" x14ac:dyDescent="0.25">
      <c r="B5" s="9" t="s">
        <v>2</v>
      </c>
      <c r="C5" s="4" t="s">
        <v>4</v>
      </c>
      <c r="D5" s="4" t="s">
        <v>8</v>
      </c>
      <c r="E5" s="4" t="s">
        <v>10</v>
      </c>
      <c r="F5" s="4" t="s">
        <v>12</v>
      </c>
      <c r="G5" s="4" t="s">
        <v>14</v>
      </c>
      <c r="H5" s="4" t="s">
        <v>15</v>
      </c>
      <c r="I5" s="4" t="s">
        <v>16</v>
      </c>
    </row>
    <row r="6" spans="2:9" ht="31.5" customHeight="1" x14ac:dyDescent="0.25">
      <c r="B6" s="20">
        <f t="shared" ref="B6:B29" si="0">開始時間+TIME(0,(ROW(A1)-1)*時間間隔,0)</f>
        <v>0.375</v>
      </c>
      <c r="C6" s="10" t="s">
        <v>5</v>
      </c>
      <c r="D6" s="10" t="s">
        <v>5</v>
      </c>
      <c r="E6" s="10" t="s">
        <v>5</v>
      </c>
      <c r="F6" s="10" t="s">
        <v>5</v>
      </c>
      <c r="G6" s="10" t="s">
        <v>5</v>
      </c>
      <c r="H6" s="10"/>
      <c r="I6" s="10"/>
    </row>
    <row r="7" spans="2:9" ht="31.5" customHeight="1" x14ac:dyDescent="0.25">
      <c r="B7" s="20">
        <f t="shared" si="0"/>
        <v>0.41666666666666669</v>
      </c>
      <c r="C7" s="10" t="s">
        <v>6</v>
      </c>
      <c r="D7" s="10"/>
      <c r="E7" s="10"/>
      <c r="F7" s="10"/>
      <c r="G7" s="10"/>
      <c r="H7" s="10"/>
      <c r="I7" s="10"/>
    </row>
    <row r="8" spans="2:9" ht="31.5" customHeight="1" x14ac:dyDescent="0.25">
      <c r="B8" s="20">
        <f t="shared" si="0"/>
        <v>0.45833333333333331</v>
      </c>
      <c r="C8" s="10"/>
      <c r="D8" s="10"/>
      <c r="E8" s="10"/>
      <c r="F8" s="10" t="s">
        <v>13</v>
      </c>
      <c r="G8" s="10"/>
      <c r="H8" s="10"/>
      <c r="I8" s="10"/>
    </row>
    <row r="9" spans="2:9" ht="31.5" customHeight="1" x14ac:dyDescent="0.25">
      <c r="B9" s="20">
        <f t="shared" si="0"/>
        <v>0.5</v>
      </c>
      <c r="C9" s="10"/>
      <c r="D9" s="10"/>
      <c r="E9" s="10"/>
      <c r="F9" s="10"/>
      <c r="G9" s="10"/>
      <c r="H9" s="10"/>
      <c r="I9" s="10"/>
    </row>
    <row r="10" spans="2:9" ht="31.5" customHeight="1" x14ac:dyDescent="0.25">
      <c r="B10" s="20">
        <f t="shared" si="0"/>
        <v>0.54166666666666663</v>
      </c>
      <c r="C10" s="10"/>
      <c r="D10" s="10"/>
      <c r="E10" s="10"/>
      <c r="F10" s="10"/>
      <c r="G10" s="10"/>
      <c r="H10" s="10"/>
      <c r="I10" s="10"/>
    </row>
    <row r="11" spans="2:9" ht="31.5" customHeight="1" x14ac:dyDescent="0.25">
      <c r="B11" s="20">
        <f t="shared" si="0"/>
        <v>0.58333333333333337</v>
      </c>
      <c r="C11" s="10"/>
      <c r="D11" s="10"/>
      <c r="E11" s="10"/>
      <c r="F11" s="10"/>
      <c r="G11" s="10"/>
      <c r="H11" s="10"/>
      <c r="I11" s="10"/>
    </row>
    <row r="12" spans="2:9" ht="31.5" customHeight="1" x14ac:dyDescent="0.25">
      <c r="B12" s="20">
        <f t="shared" si="0"/>
        <v>0.625</v>
      </c>
      <c r="C12" s="10"/>
      <c r="D12" s="10"/>
      <c r="E12" s="10"/>
      <c r="F12" s="10"/>
      <c r="G12" s="10"/>
      <c r="H12" s="10"/>
      <c r="I12" s="10"/>
    </row>
    <row r="13" spans="2:9" ht="31.5" customHeight="1" x14ac:dyDescent="0.25">
      <c r="B13" s="20">
        <f t="shared" si="0"/>
        <v>0.66666666666666674</v>
      </c>
      <c r="C13" s="10"/>
      <c r="D13" s="10"/>
      <c r="E13" s="10"/>
      <c r="F13" s="10"/>
      <c r="G13" s="10"/>
      <c r="H13" s="10"/>
      <c r="I13" s="10"/>
    </row>
    <row r="14" spans="2:9" ht="31.5" customHeight="1" x14ac:dyDescent="0.25">
      <c r="B14" s="20">
        <f t="shared" si="0"/>
        <v>0.70833333333333326</v>
      </c>
      <c r="C14" s="10"/>
      <c r="D14" s="10"/>
      <c r="E14" s="10"/>
      <c r="F14" s="10"/>
      <c r="G14" s="10"/>
      <c r="H14" s="10"/>
      <c r="I14" s="10"/>
    </row>
    <row r="15" spans="2:9" ht="31.5" customHeight="1" x14ac:dyDescent="0.25">
      <c r="B15" s="20">
        <f t="shared" si="0"/>
        <v>0.75</v>
      </c>
      <c r="C15" s="10"/>
      <c r="D15" s="10"/>
      <c r="E15" s="10"/>
      <c r="F15" s="10"/>
      <c r="G15" s="10"/>
      <c r="H15" s="10"/>
      <c r="I15" s="10"/>
    </row>
    <row r="16" spans="2:9" ht="31.5" customHeight="1" x14ac:dyDescent="0.25">
      <c r="B16" s="20">
        <f t="shared" si="0"/>
        <v>0.79166666666666674</v>
      </c>
      <c r="C16" s="10"/>
      <c r="D16" s="10"/>
      <c r="E16" s="10"/>
      <c r="F16" s="10"/>
      <c r="G16" s="10"/>
      <c r="H16" s="10"/>
      <c r="I16" s="10"/>
    </row>
    <row r="17" spans="2:9" ht="31.5" customHeight="1" x14ac:dyDescent="0.25">
      <c r="B17" s="20">
        <f t="shared" si="0"/>
        <v>0.83333333333333326</v>
      </c>
      <c r="C17" s="10"/>
      <c r="D17" s="10"/>
      <c r="E17" s="10"/>
      <c r="F17" s="10"/>
      <c r="G17" s="10"/>
      <c r="H17" s="10"/>
      <c r="I17" s="10"/>
    </row>
    <row r="18" spans="2:9" ht="31.5" customHeight="1" x14ac:dyDescent="0.25">
      <c r="B18" s="20">
        <f t="shared" si="0"/>
        <v>0.875</v>
      </c>
      <c r="C18" s="10"/>
      <c r="D18" s="10"/>
      <c r="E18" s="10"/>
      <c r="F18" s="10"/>
      <c r="G18" s="10"/>
      <c r="H18" s="10"/>
      <c r="I18" s="10"/>
    </row>
    <row r="19" spans="2:9" ht="31.5" customHeight="1" x14ac:dyDescent="0.25">
      <c r="B19" s="20">
        <f t="shared" si="0"/>
        <v>0.91666666666666663</v>
      </c>
      <c r="C19" s="10"/>
      <c r="D19" s="10"/>
      <c r="E19" s="10"/>
      <c r="F19" s="10"/>
      <c r="G19" s="10"/>
      <c r="H19" s="10"/>
      <c r="I19" s="10"/>
    </row>
    <row r="20" spans="2:9" ht="31.5" customHeight="1" x14ac:dyDescent="0.25">
      <c r="B20" s="20">
        <f t="shared" si="0"/>
        <v>0.95833333333333337</v>
      </c>
      <c r="C20" s="10"/>
      <c r="D20" s="10"/>
      <c r="E20" s="10"/>
      <c r="F20" s="10"/>
      <c r="G20" s="10"/>
      <c r="H20" s="10"/>
      <c r="I20" s="10"/>
    </row>
    <row r="21" spans="2:9" ht="31.5" customHeight="1" x14ac:dyDescent="0.25">
      <c r="B21" s="20">
        <f t="shared" si="0"/>
        <v>1</v>
      </c>
      <c r="C21" s="10"/>
      <c r="D21" s="10"/>
      <c r="E21" s="10"/>
      <c r="F21" s="10"/>
      <c r="G21" s="10"/>
      <c r="H21" s="10"/>
      <c r="I21" s="10"/>
    </row>
    <row r="22" spans="2:9" ht="31.5" customHeight="1" x14ac:dyDescent="0.25">
      <c r="B22" s="20">
        <f t="shared" si="0"/>
        <v>1.0416666666666665</v>
      </c>
      <c r="C22" s="10"/>
      <c r="D22" s="10"/>
      <c r="E22" s="10"/>
      <c r="F22" s="10"/>
      <c r="G22" s="10"/>
      <c r="H22" s="10"/>
      <c r="I22" s="10"/>
    </row>
    <row r="23" spans="2:9" ht="31.5" customHeight="1" x14ac:dyDescent="0.25">
      <c r="B23" s="20">
        <f t="shared" si="0"/>
        <v>1.0833333333333335</v>
      </c>
      <c r="C23" s="10"/>
      <c r="D23" s="10"/>
      <c r="E23" s="10"/>
      <c r="F23" s="10"/>
      <c r="G23" s="10"/>
      <c r="H23" s="10"/>
      <c r="I23" s="10"/>
    </row>
    <row r="24" spans="2:9" ht="31.5" customHeight="1" x14ac:dyDescent="0.25">
      <c r="B24" s="20">
        <f t="shared" si="0"/>
        <v>1.125</v>
      </c>
      <c r="C24" s="10"/>
      <c r="D24" s="10"/>
      <c r="E24" s="10"/>
      <c r="F24" s="10"/>
      <c r="G24" s="10"/>
      <c r="H24" s="10"/>
      <c r="I24" s="10"/>
    </row>
    <row r="25" spans="2:9" ht="31.5" customHeight="1" x14ac:dyDescent="0.25">
      <c r="B25" s="20">
        <f t="shared" si="0"/>
        <v>1.1666666666666665</v>
      </c>
      <c r="C25" s="10"/>
      <c r="D25" s="10"/>
      <c r="E25" s="10"/>
      <c r="F25" s="10"/>
      <c r="G25" s="10"/>
      <c r="H25" s="10"/>
      <c r="I25" s="10"/>
    </row>
    <row r="26" spans="2:9" ht="31.5" customHeight="1" x14ac:dyDescent="0.25">
      <c r="B26" s="20">
        <f t="shared" si="0"/>
        <v>1.2083333333333335</v>
      </c>
      <c r="C26" s="10"/>
      <c r="D26" s="10"/>
      <c r="E26" s="10"/>
      <c r="F26" s="10"/>
      <c r="G26" s="10"/>
      <c r="H26" s="10"/>
      <c r="I26" s="10"/>
    </row>
    <row r="27" spans="2:9" ht="31.5" customHeight="1" x14ac:dyDescent="0.25">
      <c r="B27" s="20">
        <f t="shared" si="0"/>
        <v>1.25</v>
      </c>
      <c r="C27" s="10"/>
      <c r="D27" s="10"/>
      <c r="E27" s="10"/>
      <c r="F27" s="10"/>
      <c r="G27" s="10"/>
      <c r="H27" s="10"/>
      <c r="I27" s="10"/>
    </row>
    <row r="28" spans="2:9" ht="31.5" customHeight="1" x14ac:dyDescent="0.25">
      <c r="B28" s="20">
        <f t="shared" si="0"/>
        <v>1.2916666666666665</v>
      </c>
      <c r="C28" s="10"/>
      <c r="D28" s="10"/>
      <c r="E28" s="10"/>
      <c r="F28" s="10"/>
      <c r="G28" s="10"/>
      <c r="H28" s="10"/>
      <c r="I28" s="10"/>
    </row>
    <row r="29" spans="2:9" ht="31.5" customHeight="1" x14ac:dyDescent="0.25">
      <c r="B29" s="20">
        <f t="shared" si="0"/>
        <v>1.3333333333333335</v>
      </c>
      <c r="C29" s="10"/>
      <c r="D29" s="10"/>
      <c r="E29" s="10"/>
      <c r="F29" s="10"/>
      <c r="G29" s="10"/>
      <c r="H29" s="10"/>
      <c r="I29" s="10"/>
    </row>
  </sheetData>
  <mergeCells count="1">
    <mergeCell ref="D3:E3"/>
  </mergeCells>
  <phoneticPr fontId="13" type="noConversion"/>
  <dataValidations count="6">
    <dataValidation allowBlank="1" showInputMessage="1" showErrorMessage="1" prompt="只要自訂開始時間和工作清單，您就可以使用學期工作表追蹤任一週的每日行程。此外，這個範本還包含可列出學期學分和 GPA 的學分工作表、記錄收入和支出的 3 個預算工作表，以及學期書籍清單工作表。" sqref="A1"/>
    <dataValidation allowBlank="1" showInputMessage="1" showErrorMessage="1" prompt="輸入行程表的開始時間" sqref="C4"/>
    <dataValidation allowBlank="1" showInputMessage="1" showErrorMessage="1" prompt="輸入時間間隔 (以分鐘為單位)。您就能根據指定的時間間隔安排行程。例如，60 分鐘表示一小時的工作。" sqref="D4"/>
    <dataValidation allowBlank="1" showInputMessage="1" showErrorMessage="1" prompt="根據 C4 中輸入的開始時間自動調整時間" sqref="B5"/>
    <dataValidation allowBlank="1" showInputMessage="1" showErrorMessage="1" prompt="在此欄中輸入當日的工作" sqref="C5 D5 E5 F5 G5 H5 I5"/>
    <dataValidation allowBlank="1" showInputMessage="1" showErrorMessage="1" prompt="在這個儲存格中輸入此秋季學期的年份，其他工作表的年份就會自動更新。" sqref="F3"/>
  </dataValidations>
  <printOptions horizontalCentered="1"/>
  <pageMargins left="0.4" right="0.4" top="0.4" bottom="0.4" header="0.25" footer="0.25"/>
  <pageSetup paperSize="9" fitToHeight="0" orientation="portrait" r:id="rId1"/>
  <headerFooter differentFirst="1">
    <oddFooter>&amp;CPage &amp;P of &amp;N</oddFooter>
  </headerFooter>
  <ignoredErrors>
    <ignoredError sqref="B6:B29"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pageSetUpPr autoPageBreaks="0" fitToPage="1"/>
  </sheetPr>
  <dimension ref="B1:H17"/>
  <sheetViews>
    <sheetView showGridLines="0" zoomScaleNormal="100" workbookViewId="0"/>
  </sheetViews>
  <sheetFormatPr defaultColWidth="9" defaultRowHeight="33" customHeight="1" x14ac:dyDescent="0.2"/>
  <cols>
    <col min="1" max="1" width="2.625" style="6" customWidth="1"/>
    <col min="2" max="2" width="35.625" style="6" customWidth="1"/>
    <col min="3" max="3" width="20.625" style="6" customWidth="1"/>
    <col min="4" max="4" width="30.625" style="6" customWidth="1"/>
    <col min="5" max="5" width="20.625" style="6" customWidth="1"/>
    <col min="6" max="8" width="16.75" style="6" customWidth="1"/>
    <col min="9" max="9" width="2.625" style="6" customWidth="1"/>
    <col min="10" max="16384" width="9" style="6"/>
  </cols>
  <sheetData>
    <row r="1" spans="2:8" s="1" customFormat="1" ht="24.95" customHeight="1" x14ac:dyDescent="0.3">
      <c r="B1" s="1" t="s">
        <v>17</v>
      </c>
    </row>
    <row r="2" spans="2:8" s="2" customFormat="1" ht="39.950000000000003" customHeight="1" x14ac:dyDescent="0.55000000000000004">
      <c r="B2" s="2" t="s">
        <v>18</v>
      </c>
    </row>
    <row r="3" spans="2:8" ht="39.950000000000003" customHeight="1" x14ac:dyDescent="0.65">
      <c r="B3" s="11" t="s">
        <v>19</v>
      </c>
      <c r="C3" s="5" t="str">
        <f>年份</f>
        <v>年份</v>
      </c>
    </row>
    <row r="4" spans="2:8" ht="15" x14ac:dyDescent="0.25">
      <c r="B4" s="4" t="s">
        <v>20</v>
      </c>
      <c r="D4" s="4" t="s">
        <v>20</v>
      </c>
    </row>
    <row r="5" spans="2:8" ht="25.5" customHeight="1" x14ac:dyDescent="0.25">
      <c r="B5" s="3">
        <f>AVERAGE(課程[成績])</f>
        <v>3.5</v>
      </c>
      <c r="C5" s="8" t="str">
        <f>IFERROR(TEXT(AVERAGEIF(課程[是否修完],"是",課程[成績]),"0.00"),"0.00")&amp;" 目前 GPA"</f>
        <v>3.50 目前 GPA</v>
      </c>
      <c r="D5" s="3">
        <f>COUNTIF(課程[是否修完],"是")/COUNTA(課程[課程名稱])</f>
        <v>0.66666666666666663</v>
      </c>
      <c r="E5" s="14" t="str">
        <f>TEXT(COUNTIF(課程[是否修完],"是")/COUNTA(課程[課程名稱]),"0%")&amp;" 修完"</f>
        <v>67% 修完</v>
      </c>
    </row>
    <row r="6" spans="2:8" ht="37.5" customHeight="1" x14ac:dyDescent="0.2">
      <c r="B6" s="16" t="s">
        <v>21</v>
      </c>
    </row>
    <row r="7" spans="2:8" ht="33" customHeight="1" x14ac:dyDescent="0.25">
      <c r="B7" s="4" t="s">
        <v>22</v>
      </c>
      <c r="C7" s="17" t="s">
        <v>33</v>
      </c>
      <c r="D7" s="17" t="s">
        <v>36</v>
      </c>
      <c r="E7" s="17" t="s">
        <v>37</v>
      </c>
    </row>
    <row r="8" spans="2:8" ht="33" customHeight="1" thickBot="1" x14ac:dyDescent="0.25">
      <c r="B8" s="18" t="s">
        <v>23</v>
      </c>
      <c r="C8" s="26">
        <f>IF(SUMIF(課程[需求],學分!$B8,課程[學分])=0,"0",SUMIF(課程[需求],學分!$B8,課程[學分]))</f>
        <v>4</v>
      </c>
      <c r="D8" s="26">
        <f>SUMIFS(課程[學分],課程[需求],學分!$B8,課程[是否修完],"是")</f>
        <v>4</v>
      </c>
      <c r="E8" s="26">
        <f>SUMIF(課程[需求],學分!$B8,課程[學分])-SUMIFS(課程[學分],課程[需求],學分!$B8,課程[是否修完],"是")</f>
        <v>0</v>
      </c>
    </row>
    <row r="9" spans="2:8" ht="33" customHeight="1" thickBot="1" x14ac:dyDescent="0.25">
      <c r="B9" s="18" t="s">
        <v>24</v>
      </c>
      <c r="C9" s="26">
        <f>IF(SUMIF(課程[需求],學分!$B9,課程[學分])=0,"0",SUMIF(課程[需求],學分!$B9,課程[學分]))</f>
        <v>3</v>
      </c>
      <c r="D9" s="26">
        <f>SUMIFS(課程[學分],課程[需求],學分!$B9,課程[是否修完],"是")</f>
        <v>0</v>
      </c>
      <c r="E9" s="26">
        <f>SUMIF(課程[需求],學分!$B9,課程[學分])-SUMIFS(課程[學分],課程[需求],學分!$B9,課程[是否修完],"是")</f>
        <v>3</v>
      </c>
    </row>
    <row r="10" spans="2:8" ht="33" customHeight="1" thickBot="1" x14ac:dyDescent="0.25">
      <c r="B10" s="18" t="s">
        <v>25</v>
      </c>
      <c r="C10" s="26">
        <f>IF(SUMIF(課程[需求],學分!$B10,課程[學分])=0,"0",SUMIF(課程[需求],學分!$B10,課程[學分]))</f>
        <v>2</v>
      </c>
      <c r="D10" s="26">
        <f>SUMIFS(課程[學分],課程[需求],學分!$B10,課程[是否修完],"是")</f>
        <v>2</v>
      </c>
      <c r="E10" s="26">
        <f>SUMIF(課程[需求],學分!$B10,課程[學分])-SUMIFS(課程[學分],課程[需求],學分!$B10,課程[是否修完],"是")</f>
        <v>0</v>
      </c>
    </row>
    <row r="11" spans="2:8" ht="33" customHeight="1" thickBot="1" x14ac:dyDescent="0.25">
      <c r="B11" s="18" t="s">
        <v>26</v>
      </c>
      <c r="C11" s="26" t="str">
        <f>IF(SUMIF(課程[需求],學分!$B11,課程[學分])=0,"0",SUMIF(課程[需求],學分!$B11,課程[學分]))</f>
        <v>0</v>
      </c>
      <c r="D11" s="26">
        <f>SUMIFS(課程[學分],課程[需求],學分!$B11,課程[是否修完],"是")</f>
        <v>0</v>
      </c>
      <c r="E11" s="26">
        <f>SUMIF(課程[需求],學分!$B11,課程[學分])-SUMIFS(課程[學分],課程[需求],學分!$B11,課程[是否修完],"是")</f>
        <v>0</v>
      </c>
    </row>
    <row r="12" spans="2:8" ht="33" customHeight="1" x14ac:dyDescent="0.2">
      <c r="B12" s="27" t="s">
        <v>27</v>
      </c>
      <c r="C12" s="24">
        <f>SUBTOTAL(109,學分!$C$8:$C$11)</f>
        <v>9</v>
      </c>
      <c r="D12" s="24">
        <f>SUBTOTAL(109,學分!$D$8:$D$11)</f>
        <v>6</v>
      </c>
      <c r="E12" s="24">
        <f>SUBTOTAL(109,學分!$E$8:$E$11)</f>
        <v>3</v>
      </c>
    </row>
    <row r="13" spans="2:8" ht="33" customHeight="1" x14ac:dyDescent="0.2">
      <c r="B13" s="11" t="s">
        <v>28</v>
      </c>
    </row>
    <row r="14" spans="2:8" ht="33" customHeight="1" x14ac:dyDescent="0.2">
      <c r="B14" s="6" t="s">
        <v>29</v>
      </c>
      <c r="C14" s="6" t="s">
        <v>34</v>
      </c>
      <c r="D14" s="6" t="s">
        <v>22</v>
      </c>
      <c r="E14" s="6" t="s">
        <v>38</v>
      </c>
      <c r="F14" s="6" t="s">
        <v>39</v>
      </c>
      <c r="G14" s="6" t="s">
        <v>40</v>
      </c>
      <c r="H14" s="6" t="s">
        <v>41</v>
      </c>
    </row>
    <row r="15" spans="2:8" ht="33" customHeight="1" x14ac:dyDescent="0.2">
      <c r="B15" s="27" t="s">
        <v>30</v>
      </c>
      <c r="C15" s="27" t="s">
        <v>35</v>
      </c>
      <c r="D15" s="27" t="s">
        <v>23</v>
      </c>
      <c r="E15" s="25">
        <v>4</v>
      </c>
      <c r="F15" s="25" t="s">
        <v>84</v>
      </c>
      <c r="G15" s="35">
        <v>4</v>
      </c>
      <c r="H15" s="28" t="s">
        <v>42</v>
      </c>
    </row>
    <row r="16" spans="2:8" ht="33" customHeight="1" x14ac:dyDescent="0.2">
      <c r="B16" s="27" t="s">
        <v>31</v>
      </c>
      <c r="C16" s="27" t="s">
        <v>35</v>
      </c>
      <c r="D16" s="27" t="s">
        <v>24</v>
      </c>
      <c r="E16" s="25">
        <v>3</v>
      </c>
      <c r="F16" s="25" t="s">
        <v>85</v>
      </c>
      <c r="G16" s="35"/>
      <c r="H16" s="28" t="s">
        <v>42</v>
      </c>
    </row>
    <row r="17" spans="2:8" ht="33" customHeight="1" x14ac:dyDescent="0.2">
      <c r="B17" s="27" t="s">
        <v>32</v>
      </c>
      <c r="C17" s="27" t="s">
        <v>35</v>
      </c>
      <c r="D17" s="27" t="s">
        <v>25</v>
      </c>
      <c r="E17" s="25">
        <v>2</v>
      </c>
      <c r="F17" s="25" t="s">
        <v>84</v>
      </c>
      <c r="G17" s="35">
        <v>3</v>
      </c>
      <c r="H17" s="28" t="s">
        <v>42</v>
      </c>
    </row>
  </sheetData>
  <dataConsolidate/>
  <phoneticPr fontId="13" type="noConversion"/>
  <conditionalFormatting sqref="B5">
    <cfRule type="dataBar" priority="6">
      <dataBar showValue="0">
        <cfvo type="min"/>
        <cfvo type="num" val="4"/>
        <color theme="4"/>
      </dataBar>
      <extLst>
        <ext xmlns:x14="http://schemas.microsoft.com/office/spreadsheetml/2009/9/main" uri="{B025F937-C7B1-47D3-B67F-A62EFF666E3E}">
          <x14:id>{260E324B-B05A-45D1-A324-2B8131FE45C3}</x14:id>
        </ext>
      </extLst>
    </cfRule>
  </conditionalFormatting>
  <conditionalFormatting sqref="D5">
    <cfRule type="dataBar" priority="5">
      <dataBar showValue="0">
        <cfvo type="min"/>
        <cfvo type="num" val="1"/>
        <color theme="4"/>
      </dataBar>
      <extLst>
        <ext xmlns:x14="http://schemas.microsoft.com/office/spreadsheetml/2009/9/main" uri="{B025F937-C7B1-47D3-B67F-A62EFF666E3E}">
          <x14:id>{61518553-1B02-4E4B-9C50-F1DC6970278A}</x14:id>
        </ext>
      </extLst>
    </cfRule>
  </conditionalFormatting>
  <dataValidations count="21">
    <dataValidation type="decimal" errorStyle="warning" allowBlank="1" showInputMessage="1" showErrorMessage="1" errorTitle="抱歉！" error="成績採 GPA (未加權) 制計算，輸入的值應介於 0 到 4 之間。" sqref="G15:G17">
      <formula1>0</formula1>
      <formula2>4</formula2>
    </dataValidation>
    <dataValidation allowBlank="1" showInputMessage="1" showErrorMessage="1" prompt="在下拉式清單中選取 [是] 或 [否] 來表示是否已修完課程。按 ALT+向下鍵來選擇 [是] 或 [否]，然後選取 ENTER。" sqref="F14"/>
    <dataValidation allowBlank="1" showInputMessage="1" showErrorMessage="1" prompt="在此儲存格中輸入系所名稱" sqref="B1"/>
    <dataValidation allowBlank="1" showInputMessage="1" showErrorMessage="1" prompt="在此儲存格中輸入學位名稱" sqref="B3"/>
    <dataValidation allowBlank="1" showInputMessage="1" showErrorMessage="1" prompt="此學期的年份會根據在「學期」工作表的 F3 中輸入的年份自動進行更新" sqref="C3"/>
    <dataValidation allowBlank="1" showInputMessage="1" showErrorMessage="1" prompt="顯示目前 GPA 且總刻度為 4.0 的資料橫條" sqref="B5"/>
    <dataValidation allowBlank="1" showInputMessage="1" showErrorMessage="1" prompt="顯示整體課程完成百分比的資料橫條" sqref="D5"/>
    <dataValidation allowBlank="1" showInputMessage="1" showErrorMessage="1" prompt="儲存格 B8 - B11 會列出系所的四個主要畢業需求" sqref="B7"/>
    <dataValidation allowBlank="1" showInputMessage="1" showErrorMessage="1" prompt="系統會自動更新系所各個畢業需求的總學分數，然後列在儲存格 C8 - C11。系統會自動計算「總學分」的總和，然後列在 C12" sqref="C7"/>
    <dataValidation allowBlank="1" showInputMessage="1" showErrorMessage="1" prompt="系統會自動計算已修得的學分數，然後列在儲存格 D8 - D11 中。系統會自動計算「已修得學分」的總和，然後列在 D12" sqref="D7"/>
    <dataValidation allowBlank="1" showInputMessage="1" showErrorMessage="1" prompt="系統會自動更新尚未修得的必要學分，然後列在儲存格 E8 - E11。系統會自動算出「尚未修得的必要學分」總和，然後列在 E12" sqref="E7"/>
    <dataValidation allowBlank="1" showInputMessage="1" showErrorMessage="1" prompt="在此欄中輸入課程名稱" sqref="B14"/>
    <dataValidation allowBlank="1" showInputMessage="1" showErrorMessage="1" prompt="在此欄中輸入課程編號" sqref="C14"/>
    <dataValidation allowBlank="1" showInputMessage="1" showErrorMessage="1" prompt="在此欄中輸入需求" sqref="D14"/>
    <dataValidation allowBlank="1" showInputMessage="1" showErrorMessage="1" prompt="在此欄中輸入每個課程的學分數" sqref="E14"/>
    <dataValidation allowBlank="1" showInputMessage="1" showErrorMessage="1" prompt="在此欄中輸入已修完的課程的成績" sqref="G14"/>
    <dataValidation allowBlank="1" showInputMessage="1" showErrorMessage="1" prompt="在此欄中輸入課程的開課學期" sqref="H14"/>
    <dataValidation allowBlank="1" showInputMessage="1" showErrorMessage="1" prompt="學分工作表有 2 個資料橫條會顯示整體進度，以及「需求」區段，它會自動計算已得的總學分和仍需要的學分。其中也包含記錄學期課程資訊的課程表格" sqref="A1"/>
    <dataValidation type="list" allowBlank="1" showErrorMessage="1" error="在提供的清單中選取 [是] 或 [否]。選取 [重試] 並按 ALT+向下鍵，然後按 ENTER 以選取數值。選取 [取消] 可離開儲存格" sqref="F15:F17">
      <formula1>"是,否"</formula1>
    </dataValidation>
    <dataValidation allowBlank="1" showInputMessage="1" showErrorMessage="1" prompt="系統會自動計算目前的 GPA" sqref="C5"/>
    <dataValidation allowBlank="1" showInputMessage="1" showErrorMessage="1" prompt="系統會自動計算整體進度" sqref="E5"/>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60E324B-B05A-45D1-A324-2B8131FE45C3}">
            <x14:dataBar minLength="0" maxLength="100" border="1" gradient="0">
              <x14:cfvo type="autoMin"/>
              <x14:cfvo type="num">
                <xm:f>4</xm:f>
              </x14:cfvo>
              <x14:borderColor theme="4"/>
              <x14:negativeFillColor rgb="FFFF0000"/>
              <x14:axisColor theme="4"/>
            </x14:dataBar>
          </x14:cfRule>
          <xm:sqref>B5</xm:sqref>
        </x14:conditionalFormatting>
        <x14:conditionalFormatting xmlns:xm="http://schemas.microsoft.com/office/excel/2006/main">
          <x14:cfRule type="dataBar" id="{61518553-1B02-4E4B-9C50-F1DC6970278A}">
            <x14:dataBar minLength="0" maxLength="100" border="1" gradient="0">
              <x14:cfvo type="autoMin"/>
              <x14:cfvo type="num">
                <xm:f>1</xm:f>
              </x14:cfvo>
              <x14:borderColor theme="4"/>
              <x14:negativeFillColor rgb="FFFF0000"/>
              <x14:axisColor theme="4"/>
            </x14:dataBar>
          </x14:cfRule>
          <xm:sqref>D5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pageSetUpPr autoPageBreaks="0" fitToPage="1"/>
  </sheetPr>
  <dimension ref="B1:D15"/>
  <sheetViews>
    <sheetView showGridLines="0" zoomScaleNormal="100" workbookViewId="0"/>
  </sheetViews>
  <sheetFormatPr defaultColWidth="9" defaultRowHeight="33" customHeight="1" x14ac:dyDescent="0.2"/>
  <cols>
    <col min="1" max="1" width="2.625" style="6" customWidth="1"/>
    <col min="2" max="2" width="35.625" style="6" customWidth="1"/>
    <col min="3" max="4" width="30.625" style="6" customWidth="1"/>
    <col min="5" max="16384" width="9" style="6"/>
  </cols>
  <sheetData>
    <row r="1" spans="2:4" s="1" customFormat="1" ht="24.95" customHeight="1" x14ac:dyDescent="0.3">
      <c r="B1" s="1" t="str">
        <f>系所</f>
        <v>系所</v>
      </c>
    </row>
    <row r="2" spans="2:4" s="2" customFormat="1" ht="39.950000000000003" customHeight="1" x14ac:dyDescent="0.55000000000000004">
      <c r="B2" s="2" t="s">
        <v>43</v>
      </c>
    </row>
    <row r="3" spans="2:4" ht="39.950000000000003" customHeight="1" x14ac:dyDescent="0.65">
      <c r="B3" s="11" t="s">
        <v>44</v>
      </c>
      <c r="C3" s="5" t="str">
        <f>年份</f>
        <v>年份</v>
      </c>
    </row>
    <row r="4" spans="2:4" ht="15" x14ac:dyDescent="0.25">
      <c r="B4" s="4" t="s">
        <v>45</v>
      </c>
    </row>
    <row r="5" spans="2:4" ht="31.5" x14ac:dyDescent="0.2">
      <c r="B5" s="13">
        <f>淨_月_支出/淨_月_收入</f>
        <v>0.74545454545454548</v>
      </c>
    </row>
    <row r="6" spans="2:4" ht="25.5" customHeight="1" x14ac:dyDescent="0.25">
      <c r="B6" s="34">
        <f>B5</f>
        <v>0.74545454545454548</v>
      </c>
      <c r="C6" s="34"/>
    </row>
    <row r="7" spans="2:4" ht="30" customHeight="1" x14ac:dyDescent="0.25">
      <c r="B7" s="4" t="s">
        <v>46</v>
      </c>
      <c r="C7" s="4" t="s">
        <v>54</v>
      </c>
      <c r="D7" s="4" t="s">
        <v>56</v>
      </c>
    </row>
    <row r="8" spans="2:4" ht="31.5" x14ac:dyDescent="0.2">
      <c r="B8" s="21">
        <f>C10</f>
        <v>2750</v>
      </c>
      <c r="C8" s="22">
        <f>每月淨支出!C4+學期支出!D4</f>
        <v>2050</v>
      </c>
      <c r="D8" s="21">
        <f>淨_月_收入-淨_月_支出</f>
        <v>700</v>
      </c>
    </row>
    <row r="9" spans="2:4" ht="15" x14ac:dyDescent="0.25">
      <c r="B9" s="14" t="s">
        <v>47</v>
      </c>
      <c r="C9" s="8">
        <v>4</v>
      </c>
    </row>
    <row r="10" spans="2:4" ht="30" customHeight="1" x14ac:dyDescent="0.25">
      <c r="B10" s="4" t="s">
        <v>48</v>
      </c>
      <c r="C10" s="23">
        <f>SUM(月收入[金額])</f>
        <v>2750</v>
      </c>
    </row>
    <row r="11" spans="2:4" ht="30" customHeight="1" x14ac:dyDescent="0.25">
      <c r="B11" s="10" t="s">
        <v>49</v>
      </c>
      <c r="C11" s="15" t="s">
        <v>55</v>
      </c>
    </row>
    <row r="12" spans="2:4" ht="33" customHeight="1" x14ac:dyDescent="0.2">
      <c r="B12" s="29" t="s">
        <v>50</v>
      </c>
      <c r="C12" s="30">
        <v>1500</v>
      </c>
    </row>
    <row r="13" spans="2:4" ht="33" customHeight="1" x14ac:dyDescent="0.2">
      <c r="B13" s="29" t="s">
        <v>51</v>
      </c>
      <c r="C13" s="30">
        <v>500</v>
      </c>
    </row>
    <row r="14" spans="2:4" ht="33" customHeight="1" x14ac:dyDescent="0.2">
      <c r="B14" s="29" t="s">
        <v>52</v>
      </c>
      <c r="C14" s="30">
        <v>500</v>
      </c>
    </row>
    <row r="15" spans="2:4" ht="33" customHeight="1" x14ac:dyDescent="0.2">
      <c r="B15" s="29" t="s">
        <v>53</v>
      </c>
      <c r="C15" s="30">
        <v>250</v>
      </c>
    </row>
  </sheetData>
  <mergeCells count="1">
    <mergeCell ref="B6:C6"/>
  </mergeCells>
  <phoneticPr fontId="13" type="noConversion"/>
  <conditionalFormatting sqref="B6">
    <cfRule type="dataBar" priority="1">
      <dataBar showValue="0">
        <cfvo type="num" val="0"/>
        <cfvo type="num" val="1"/>
        <color theme="4"/>
      </dataBar>
      <extLst>
        <ext xmlns:x14="http://schemas.microsoft.com/office/spreadsheetml/2009/9/main" uri="{B025F937-C7B1-47D3-B67F-A62EFF666E3E}">
          <x14:id>{A28C4DE0-230B-4EE2-8AC6-4F6FC5D6A608}</x14:id>
        </ext>
      </extLst>
    </cfRule>
  </conditionalFormatting>
  <dataValidations count="12">
    <dataValidation allowBlank="1" showInputMessage="1" showErrorMessage="1" prompt="系所名稱會依據「學分」工作表的 B1 儲存格中的名稱自動更新" sqref="B1"/>
    <dataValidation allowBlank="1" showInputMessage="1" showErrorMessage="1" prompt="此學期的年份會根據在「學期」工作表的 F3 中輸入的年份自動進行更新" sqref="C3"/>
    <dataValidation allowBlank="1" showInputMessage="1" showErrorMessage="1" prompt="自動計算收入支出百分比，然後列在此儲存格中" sqref="B5"/>
    <dataValidation allowBlank="1" showInputMessage="1" showErrorMessage="1" prompt="根據儲存格 B5 中的收入支出百分比自動產生的資料橫條" sqref="B6:C6"/>
    <dataValidation allowBlank="1" showInputMessage="1" showErrorMessage="1" prompt="系統會根據「每月收入」表格自動產生「每月淨收入」總計" sqref="B8"/>
    <dataValidation allowBlank="1" showInputMessage="1" showErrorMessage="1" prompt="系統會根據「月支出」工作表自動算出「每月淨支出」總計" sqref="C8"/>
    <dataValidation allowBlank="1" showInputMessage="1" showErrorMessage="1" prompt="系統會根據「每月淨收入」和「每月淨支出」自動算出剩餘的現金餘額" sqref="D8"/>
    <dataValidation allowBlank="1" showInputMessage="1" showErrorMessage="1" prompt="系統會根據「學期收入」表格中的資訊自動計算「學期淨收入」的總和。" sqref="C10"/>
    <dataValidation allowBlank="1" showInputMessage="1" showErrorMessage="1" prompt="在此欄中輸入月收入項目" sqref="B11"/>
    <dataValidation allowBlank="1" showInputMessage="1" showErrorMessage="1" prompt="在此欄中輸入每月收入項目的金額" sqref="C11"/>
    <dataValidation allowBlank="1" showInputMessage="1" showErrorMessage="1" prompt="一個學期中的總月數，用來計算「學期支出」工作表中的學期每月支出" sqref="C9"/>
    <dataValidation allowBlank="1" showInputMessage="1" showErrorMessage="1" prompt="預算工作表會列出結算所有收入和支出後的現金流量，其中包括學期支出。工作表中有顯示收入支出百分比的資料橫條和用於追蹤每月收入的表格" sqref="A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28C4DE0-230B-4EE2-8AC6-4F6FC5D6A608}">
            <x14:dataBar minLength="0" maxLength="100" border="1" gradient="0">
              <x14:cfvo type="num">
                <xm:f>0</xm:f>
              </x14:cfvo>
              <x14:cfvo type="num">
                <xm:f>1</xm:f>
              </x14:cfvo>
              <x14:borderColor theme="4"/>
              <x14:negativeFillColor rgb="FFFF0000"/>
              <x14:axisColor rgb="FF000000"/>
            </x14:dataBar>
          </x14:cfRule>
          <xm:sqref>B6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C15"/>
  <sheetViews>
    <sheetView showGridLines="0" zoomScaleNormal="100" workbookViewId="0"/>
  </sheetViews>
  <sheetFormatPr defaultColWidth="9" defaultRowHeight="33" customHeight="1" x14ac:dyDescent="0.2"/>
  <cols>
    <col min="1" max="1" width="2.625" style="6" customWidth="1"/>
    <col min="2" max="2" width="35.625" style="6" customWidth="1"/>
    <col min="3" max="3" width="30.625" style="6" customWidth="1"/>
    <col min="4" max="4" width="8.875" style="6" customWidth="1"/>
    <col min="5" max="5" width="30.5" style="6" customWidth="1"/>
    <col min="6" max="6" width="16.75" style="6" customWidth="1"/>
    <col min="7" max="7" width="8.875" style="6" customWidth="1"/>
    <col min="8" max="8" width="2.625" style="6" customWidth="1"/>
    <col min="9" max="16384" width="9" style="6"/>
  </cols>
  <sheetData>
    <row r="1" spans="2:3" s="1" customFormat="1" ht="24.95" customHeight="1" x14ac:dyDescent="0.3">
      <c r="B1" s="1" t="str">
        <f>系所</f>
        <v>系所</v>
      </c>
    </row>
    <row r="2" spans="2:3" s="2" customFormat="1" ht="39.950000000000003" customHeight="1" x14ac:dyDescent="0.55000000000000004">
      <c r="B2" s="2" t="s">
        <v>43</v>
      </c>
    </row>
    <row r="3" spans="2:3" ht="39.950000000000003" customHeight="1" x14ac:dyDescent="0.65">
      <c r="B3" s="11" t="s">
        <v>57</v>
      </c>
      <c r="C3" s="5" t="str">
        <f>年份</f>
        <v>年份</v>
      </c>
    </row>
    <row r="4" spans="2:3" ht="30" customHeight="1" x14ac:dyDescent="0.25">
      <c r="B4" s="4" t="s">
        <v>57</v>
      </c>
      <c r="C4" s="23">
        <f>SUM(月支出[金額])</f>
        <v>1675</v>
      </c>
    </row>
    <row r="5" spans="2:3" ht="30" customHeight="1" x14ac:dyDescent="0.25">
      <c r="B5" s="6" t="s">
        <v>49</v>
      </c>
      <c r="C5" s="12" t="s">
        <v>55</v>
      </c>
    </row>
    <row r="6" spans="2:3" ht="33" customHeight="1" x14ac:dyDescent="0.2">
      <c r="B6" s="6" t="s">
        <v>58</v>
      </c>
      <c r="C6" s="31">
        <v>300</v>
      </c>
    </row>
    <row r="7" spans="2:3" ht="33" customHeight="1" x14ac:dyDescent="0.2">
      <c r="B7" s="6" t="s">
        <v>59</v>
      </c>
      <c r="C7" s="31">
        <v>50</v>
      </c>
    </row>
    <row r="8" spans="2:3" ht="33" customHeight="1" x14ac:dyDescent="0.2">
      <c r="B8" s="6" t="s">
        <v>60</v>
      </c>
      <c r="C8" s="31">
        <v>75</v>
      </c>
    </row>
    <row r="9" spans="2:3" ht="33" customHeight="1" x14ac:dyDescent="0.2">
      <c r="B9" s="6" t="s">
        <v>61</v>
      </c>
      <c r="C9" s="31">
        <v>250</v>
      </c>
    </row>
    <row r="10" spans="2:3" ht="33" customHeight="1" x14ac:dyDescent="0.2">
      <c r="B10" s="6" t="s">
        <v>62</v>
      </c>
      <c r="C10" s="31">
        <v>50</v>
      </c>
    </row>
    <row r="11" spans="2:3" ht="33" customHeight="1" x14ac:dyDescent="0.2">
      <c r="B11" s="6" t="s">
        <v>63</v>
      </c>
      <c r="C11" s="31">
        <v>500</v>
      </c>
    </row>
    <row r="12" spans="2:3" ht="33" customHeight="1" x14ac:dyDescent="0.2">
      <c r="B12" s="6" t="s">
        <v>64</v>
      </c>
      <c r="C12" s="31">
        <v>275</v>
      </c>
    </row>
    <row r="13" spans="2:3" ht="33" customHeight="1" x14ac:dyDescent="0.2">
      <c r="B13" s="6" t="s">
        <v>65</v>
      </c>
      <c r="C13" s="31">
        <v>125</v>
      </c>
    </row>
    <row r="14" spans="2:3" ht="33" customHeight="1" x14ac:dyDescent="0.2">
      <c r="B14" s="6" t="s">
        <v>66</v>
      </c>
      <c r="C14" s="31">
        <v>50</v>
      </c>
    </row>
    <row r="15" spans="2:3" ht="33" customHeight="1" x14ac:dyDescent="0.2">
      <c r="B15" s="6" t="s">
        <v>67</v>
      </c>
      <c r="C15" s="31">
        <v>0</v>
      </c>
    </row>
  </sheetData>
  <phoneticPr fontId="13" type="noConversion"/>
  <dataValidations count="6">
    <dataValidation allowBlank="1" showInputMessage="1" showErrorMessage="1" prompt="此學期的年份會根據在「學期」工作表的 F3 中輸入的年份自動進行更新" sqref="C3"/>
    <dataValidation allowBlank="1" showInputMessage="1" showErrorMessage="1" prompt="在此欄中輸入月支出項目" sqref="B5"/>
    <dataValidation allowBlank="1" showInputMessage="1" showErrorMessage="1" prompt="在此欄中輸入每月支出項目的金額" sqref="C5"/>
    <dataValidation allowBlank="1" showInputMessage="1" showErrorMessage="1" prompt="系統會根據「月支出」表格中的資訊自動計算「月支出」的總和。" sqref="C4"/>
    <dataValidation allowBlank="1" showInputMessage="1" showErrorMessage="1" prompt="「月支出」工作表會追蹤每個月的支出" sqref="A1"/>
    <dataValidation allowBlank="1" showInputMessage="1" showErrorMessage="1" prompt="系所名稱會依據「學分」工作表的 B1 儲存格中的名稱自動更新"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D11"/>
  <sheetViews>
    <sheetView showGridLines="0" zoomScaleNormal="100" workbookViewId="0"/>
  </sheetViews>
  <sheetFormatPr defaultColWidth="9" defaultRowHeight="33" customHeight="1" x14ac:dyDescent="0.2"/>
  <cols>
    <col min="1" max="1" width="2.625" style="6" customWidth="1"/>
    <col min="2" max="2" width="35.625" style="6" customWidth="1"/>
    <col min="3" max="3" width="30.625" style="6" customWidth="1"/>
    <col min="4" max="4" width="15.625" style="6" customWidth="1"/>
    <col min="5" max="5" width="2.625" style="6" customWidth="1"/>
    <col min="6" max="6" width="12.25" style="6" customWidth="1"/>
    <col min="7" max="7" width="15.625" style="6" customWidth="1"/>
    <col min="8" max="8" width="3.5" style="6" customWidth="1"/>
    <col min="9" max="16384" width="9" style="6"/>
  </cols>
  <sheetData>
    <row r="1" spans="2:4" s="1" customFormat="1" ht="24.95" customHeight="1" x14ac:dyDescent="0.3">
      <c r="B1" s="1" t="str">
        <f>系所</f>
        <v>系所</v>
      </c>
    </row>
    <row r="2" spans="2:4" s="2" customFormat="1" ht="39.950000000000003" customHeight="1" x14ac:dyDescent="0.55000000000000004">
      <c r="B2" s="2" t="s">
        <v>43</v>
      </c>
    </row>
    <row r="3" spans="2:4" ht="39.950000000000003" customHeight="1" x14ac:dyDescent="0.65">
      <c r="B3" s="11" t="s">
        <v>68</v>
      </c>
      <c r="C3" s="5" t="str">
        <f>年份</f>
        <v>年份</v>
      </c>
    </row>
    <row r="4" spans="2:4" ht="30" customHeight="1" x14ac:dyDescent="0.25">
      <c r="B4" s="4" t="s">
        <v>69</v>
      </c>
      <c r="C4" s="23">
        <f>SUM(學期支出[金額])</f>
        <v>1500</v>
      </c>
      <c r="D4" s="23">
        <f>SUM(學期支出[每月])</f>
        <v>375</v>
      </c>
    </row>
    <row r="5" spans="2:4" ht="30" customHeight="1" x14ac:dyDescent="0.25">
      <c r="B5" s="6" t="s">
        <v>49</v>
      </c>
      <c r="C5" s="12" t="s">
        <v>55</v>
      </c>
      <c r="D5" s="12" t="s">
        <v>76</v>
      </c>
    </row>
    <row r="6" spans="2:4" ht="33" customHeight="1" x14ac:dyDescent="0.2">
      <c r="B6" s="6" t="s">
        <v>70</v>
      </c>
      <c r="C6" s="32">
        <v>750</v>
      </c>
      <c r="D6" s="32">
        <f>學期支出[[#This Row],[金額]]/學期_總_月份</f>
        <v>187.5</v>
      </c>
    </row>
    <row r="7" spans="2:4" ht="33" customHeight="1" x14ac:dyDescent="0.2">
      <c r="B7" s="6" t="s">
        <v>71</v>
      </c>
      <c r="C7" s="32">
        <v>250</v>
      </c>
      <c r="D7" s="32">
        <f>學期支出[[#This Row],[金額]]/學期_總_月份</f>
        <v>62.5</v>
      </c>
    </row>
    <row r="8" spans="2:4" ht="33" customHeight="1" x14ac:dyDescent="0.2">
      <c r="B8" s="6" t="s">
        <v>72</v>
      </c>
      <c r="C8" s="32">
        <v>500</v>
      </c>
      <c r="D8" s="32">
        <f>學期支出[[#This Row],[金額]]/學期_總_月份</f>
        <v>125</v>
      </c>
    </row>
    <row r="9" spans="2:4" ht="33" customHeight="1" x14ac:dyDescent="0.2">
      <c r="B9" s="6" t="s">
        <v>73</v>
      </c>
      <c r="C9" s="32">
        <v>0</v>
      </c>
      <c r="D9" s="32">
        <f>學期支出[[#This Row],[金額]]/學期_總_月份</f>
        <v>0</v>
      </c>
    </row>
    <row r="10" spans="2:4" ht="33" customHeight="1" x14ac:dyDescent="0.2">
      <c r="B10" s="6" t="s">
        <v>74</v>
      </c>
      <c r="C10" s="32">
        <v>0</v>
      </c>
      <c r="D10" s="32">
        <f>學期支出[[#This Row],[金額]]/學期_總_月份</f>
        <v>0</v>
      </c>
    </row>
    <row r="11" spans="2:4" ht="33" customHeight="1" x14ac:dyDescent="0.2">
      <c r="B11" s="6" t="s">
        <v>75</v>
      </c>
      <c r="C11" s="32">
        <v>0</v>
      </c>
      <c r="D11" s="32">
        <f>學期支出[[#This Row],[金額]]/學期_總_月份</f>
        <v>0</v>
      </c>
    </row>
  </sheetData>
  <phoneticPr fontId="13" type="noConversion"/>
  <dataValidations count="8">
    <dataValidation allowBlank="1" showInputMessage="1" showErrorMessage="1" prompt="此學期的年份會根據在「學期」工作表的 F3 中輸入的年份自動進行更新" sqref="C3"/>
    <dataValidation allowBlank="1" showInputMessage="1" showErrorMessage="1" prompt="在此欄中輸入學期支出項目" sqref="B5"/>
    <dataValidation allowBlank="1" showInputMessage="1" showErrorMessage="1" prompt="在此欄中輸入每個學期支出項目的金額" sqref="C5"/>
    <dataValidation allowBlank="1" showInputMessage="1" showErrorMessage="1" prompt="系統會根據學期支出金額和「預算」工作表儲存格 C9 中的學期月數自動算出學期支出的每月花費。" sqref="D5"/>
    <dataValidation allowBlank="1" showInputMessage="1" showErrorMessage="1" prompt="「學期淨支出」的總合，是依據「學期支出」表格中的資訊自動計算。" sqref="C4"/>
    <dataValidation allowBlank="1" showInputMessage="1" showErrorMessage="1" prompt="系統會根據「學期支出」表格中的資訊自動算出所有學期支出的每月估計值。" sqref="D4"/>
    <dataValidation allowBlank="1" showInputMessage="1" showErrorMessage="1" prompt="「學期支出」工作表會追蹤特定學期支出，並依據在「預算」工作表中輸入的學期月數計算每月支出總和。" sqref="A1"/>
    <dataValidation allowBlank="1" showInputMessage="1" showErrorMessage="1" prompt="系所名稱會依據「學分」工作表的 B1 儲存格中的名稱自動更新"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pageSetUpPr autoPageBreaks="0" fitToPage="1"/>
  </sheetPr>
  <dimension ref="B1:G7"/>
  <sheetViews>
    <sheetView showGridLines="0" zoomScaleNormal="100" workbookViewId="0"/>
  </sheetViews>
  <sheetFormatPr defaultColWidth="9" defaultRowHeight="33" customHeight="1" x14ac:dyDescent="0.2"/>
  <cols>
    <col min="1" max="1" width="2.625" style="6" customWidth="1"/>
    <col min="2" max="2" width="35.625" style="6" customWidth="1"/>
    <col min="3" max="5" width="30.625" style="6" customWidth="1"/>
    <col min="6" max="6" width="25.625" style="6" customWidth="1"/>
    <col min="7" max="7" width="55.625" style="6" customWidth="1"/>
    <col min="8" max="8" width="2.625" style="6" customWidth="1"/>
    <col min="9" max="16384" width="9" style="6"/>
  </cols>
  <sheetData>
    <row r="1" spans="2:7" s="1" customFormat="1" ht="24.95" customHeight="1" x14ac:dyDescent="0.3">
      <c r="B1" s="1" t="str">
        <f>系所</f>
        <v>系所</v>
      </c>
    </row>
    <row r="2" spans="2:7" s="2" customFormat="1" ht="39.950000000000003" customHeight="1" x14ac:dyDescent="0.55000000000000004">
      <c r="B2" s="2" t="s">
        <v>77</v>
      </c>
    </row>
    <row r="3" spans="2:7" ht="39.950000000000003" customHeight="1" x14ac:dyDescent="0.2">
      <c r="B3" s="11" t="s">
        <v>78</v>
      </c>
    </row>
    <row r="4" spans="2:7" ht="30" customHeight="1" x14ac:dyDescent="0.2">
      <c r="B4" s="10" t="s">
        <v>79</v>
      </c>
      <c r="C4" s="10" t="s">
        <v>80</v>
      </c>
      <c r="D4" s="10" t="s">
        <v>28</v>
      </c>
      <c r="E4" s="10" t="s">
        <v>81</v>
      </c>
      <c r="F4" s="10" t="s">
        <v>82</v>
      </c>
      <c r="G4" s="10" t="s">
        <v>83</v>
      </c>
    </row>
    <row r="5" spans="2:7" ht="33" customHeight="1" x14ac:dyDescent="0.2">
      <c r="B5" t="s">
        <v>86</v>
      </c>
      <c r="C5" t="s">
        <v>87</v>
      </c>
      <c r="D5" t="s">
        <v>88</v>
      </c>
      <c r="E5" t="s">
        <v>89</v>
      </c>
      <c r="F5" t="s">
        <v>90</v>
      </c>
      <c r="G5" s="10"/>
    </row>
    <row r="6" spans="2:7" ht="33" customHeight="1" x14ac:dyDescent="0.2">
      <c r="B6" t="s">
        <v>86</v>
      </c>
      <c r="C6" t="s">
        <v>87</v>
      </c>
      <c r="D6" t="s">
        <v>88</v>
      </c>
      <c r="E6" t="s">
        <v>89</v>
      </c>
      <c r="F6" t="s">
        <v>90</v>
      </c>
      <c r="G6" s="10"/>
    </row>
    <row r="7" spans="2:7" ht="33" customHeight="1" x14ac:dyDescent="0.2">
      <c r="B7" t="s">
        <v>86</v>
      </c>
      <c r="C7" t="s">
        <v>87</v>
      </c>
      <c r="D7" t="s">
        <v>88</v>
      </c>
      <c r="E7" t="s">
        <v>89</v>
      </c>
      <c r="F7" t="s">
        <v>90</v>
      </c>
      <c r="G7" s="10"/>
    </row>
  </sheetData>
  <phoneticPr fontId="13" type="noConversion"/>
  <dataValidations count="8">
    <dataValidation allowBlank="1" showInputMessage="1" showErrorMessage="1" prompt="「書籍」工作清單會追蹤學期內每個課程的所需書籍" sqref="A1"/>
    <dataValidation allowBlank="1" showInputMessage="1" showErrorMessage="1" prompt="系所名稱會依據「學分」工作表的 B1 儲存格中的名稱自動更新" sqref="B1"/>
    <dataValidation allowBlank="1" showInputMessage="1" showErrorMessage="1" prompt="在此欄中輸入書名" sqref="B4"/>
    <dataValidation allowBlank="1" showInputMessage="1" showErrorMessage="1" prompt="在此欄中輸入書籍作者" sqref="C4"/>
    <dataValidation allowBlank="1" showInputMessage="1" showErrorMessage="1" prompt="在此欄中輸入要用到該書籍的課程名稱" sqref="D4"/>
    <dataValidation allowBlank="1" showInputMessage="1" showErrorMessage="1" prompt="在此欄中輸入書籍購買位置的資訊" sqref="E4"/>
    <dataValidation allowBlank="1" showInputMessage="1" showErrorMessage="1" prompt="在此欄中輸入 ISBN 編號" sqref="F4"/>
    <dataValidation allowBlank="1" showInputMessage="1" showErrorMessage="1" prompt="在此欄中輸入與書籍相關的任何附註" sqref="G4"/>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21</vt:i4>
      </vt:variant>
    </vt:vector>
  </HeadingPairs>
  <TitlesOfParts>
    <vt:vector size="27" baseType="lpstr">
      <vt:lpstr>學期</vt:lpstr>
      <vt:lpstr>學分</vt:lpstr>
      <vt:lpstr>預算</vt:lpstr>
      <vt:lpstr>每月淨支出</vt:lpstr>
      <vt:lpstr>學期支出</vt:lpstr>
      <vt:lpstr>書籍</vt:lpstr>
      <vt:lpstr>每月淨支出!Print_Titles</vt:lpstr>
      <vt:lpstr>書籍!Print_Titles</vt:lpstr>
      <vt:lpstr>預算!Print_Titles</vt:lpstr>
      <vt:lpstr>學分!Print_Titles</vt:lpstr>
      <vt:lpstr>學期!Print_Titles</vt:lpstr>
      <vt:lpstr>學期支出!Print_Titles</vt:lpstr>
      <vt:lpstr>年份</vt:lpstr>
      <vt:lpstr>系所</vt:lpstr>
      <vt:lpstr>時間間隔</vt:lpstr>
      <vt:lpstr>淨_月_支出</vt:lpstr>
      <vt:lpstr>淨_月_收入</vt:lpstr>
      <vt:lpstr>開始時間</vt:lpstr>
      <vt:lpstr>需求</vt:lpstr>
      <vt:lpstr>餘額</vt:lpstr>
      <vt:lpstr>學期_總_月份</vt:lpstr>
      <vt:lpstr>欄標題1</vt:lpstr>
      <vt:lpstr>欄標題2</vt:lpstr>
      <vt:lpstr>欄標題3</vt:lpstr>
      <vt:lpstr>欄標題4</vt:lpstr>
      <vt:lpstr>欄標題5</vt:lpstr>
      <vt:lpstr>欄標題6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2016-09-16T00:19:44Z</dcterms:created>
  <dcterms:modified xsi:type="dcterms:W3CDTF">2017-01-17T09:19:28Z</dcterms:modified>
</cp:coreProperties>
</file>