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Z:\E\_Template\2018_014_WordTech_Accessible_Templates_WAC_B4\04_PreDTP_Done\nb-NO\"/>
    </mc:Choice>
  </mc:AlternateContent>
  <bookViews>
    <workbookView xWindow="0" yWindow="0" windowWidth="28800" windowHeight="11760"/>
  </bookViews>
  <sheets>
    <sheet name="Oppgaveplan" sheetId="1" r:id="rId1"/>
    <sheet name="Oppgavedetaljer" sheetId="3" r:id="rId2"/>
  </sheets>
  <definedNames>
    <definedName name="DatoKontroll">Oppgaveplan!$C$3*IF(Oppgaveplan!$D$3="UKER",7,IF(Oppgaveplan!$D$3="DAGER",1,30))</definedName>
    <definedName name="Slicer_Forfaller_den">#N/A</definedName>
    <definedName name="Slicer_Fremdrift">#N/A</definedName>
    <definedName name="Slicer_Kurs">#N/A</definedName>
    <definedName name="Slicer_Oppgave">#N/A</definedName>
    <definedName name="Slicer_Startet_den">#N/A</definedName>
    <definedName name="UthevingRegel">IF(Oppgaveplan!$D$3="INGEN UTHEVING",FALSE,TRUE)</definedName>
    <definedName name="_xlnm.Print_Area" localSheetId="1">Oppgavedetaljer!$A:$H</definedName>
    <definedName name="_xlnm.Print_Titles" localSheetId="1">Oppgavedetaljer!$3:$3</definedName>
    <definedName name="_xlnm.Print_Titles" localSheetId="0">Oppgaveplan!$5:$5</definedName>
  </definedNames>
  <calcPr calcId="162913"/>
  <pivotCaches>
    <pivotCache cacheId="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6" i="1"/>
  <c r="F17" i="1" l="1"/>
  <c r="F16" i="1"/>
  <c r="F15" i="1"/>
  <c r="F14" i="1"/>
  <c r="F13" i="1"/>
  <c r="F12" i="1"/>
  <c r="F11" i="1"/>
  <c r="F10" i="1"/>
  <c r="F9" i="1"/>
  <c r="F8" i="1"/>
  <c r="F7" i="1"/>
  <c r="F6" i="1"/>
  <c r="E17" i="1" l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<sst xmlns="http://schemas.openxmlformats.org/spreadsheetml/2006/main" count="85" uniqueCount="39">
  <si>
    <t>OPPGAVEPLAN</t>
  </si>
  <si>
    <t xml:space="preserve">VELG KRITERIER FOR OPPGAVER SOM FORFALLER INNEN: </t>
  </si>
  <si>
    <t>Oppgave</t>
  </si>
  <si>
    <t>Prosjekt 1</t>
  </si>
  <si>
    <t>Prosjekt 2</t>
  </si>
  <si>
    <t>Prosjekt 3</t>
  </si>
  <si>
    <t>Prosjekt 4</t>
  </si>
  <si>
    <t>Prosjekt 5</t>
  </si>
  <si>
    <t>Prosjekt 6</t>
  </si>
  <si>
    <t>Prosjekt 7</t>
  </si>
  <si>
    <t>Prosjekt 8</t>
  </si>
  <si>
    <t>prosjekt 9</t>
  </si>
  <si>
    <t>Kurs</t>
  </si>
  <si>
    <t>Førstehjelper 1</t>
  </si>
  <si>
    <t>Førstehjelper 2</t>
  </si>
  <si>
    <t>Førstehjelper 3</t>
  </si>
  <si>
    <t>OPPGAVEDETALJER &gt;</t>
  </si>
  <si>
    <t>FORKLARING AV FARGELINJE FOR GRAD AV FULLFØRING</t>
  </si>
  <si>
    <t>DAGER</t>
  </si>
  <si>
    <t>Instruktør</t>
  </si>
  <si>
    <t>Instruktør 1</t>
  </si>
  <si>
    <t>Instruktør 2</t>
  </si>
  <si>
    <t>Instruktør 3</t>
  </si>
  <si>
    <t>Instruktør 4</t>
  </si>
  <si>
    <t>Startet den</t>
  </si>
  <si>
    <t>&gt; = 0 %</t>
  </si>
  <si>
    <t>Forfaller den</t>
  </si>
  <si>
    <t>&lt; 40 % = &gt;</t>
  </si>
  <si>
    <t>Fremdrift</t>
  </si>
  <si>
    <t>Prosent</t>
  </si>
  <si>
    <t>OPPGAVEDETALJER</t>
  </si>
  <si>
    <t xml:space="preserve">Hvis du vil oppdatere disse dataene,merker du en celle i pivottabellen som starter i celle B3, og velger deretter Oppdater på Analyser-fanen. Slicere som filtrere utgifter etter Oppgave, Startdato, Kurs, Forfallsdato og Fremdriftsprosent er i cellene I3, K3, M3, I13 og K13.
</t>
  </si>
  <si>
    <t>Sliceren for å filtrere tabelldata basert på Startdato er i denne cellen.</t>
  </si>
  <si>
    <t>Sliceren for å filtrere tabelldata basert på Fremdriftsprosent er i denne cellen.</t>
  </si>
  <si>
    <t>&lt; OPPGAVEPLAN</t>
  </si>
  <si>
    <t>Sliceren for å filtrere tabelldata basert på Kurs er i denne cellen.</t>
  </si>
  <si>
    <t>Prosjekt 10</t>
  </si>
  <si>
    <t>Prosjekt 11</t>
  </si>
  <si>
    <t>Prosjekt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</si>
</sst>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8"/>
      <color theme="1" tint="0.24994659260841701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</fills>
  <borders count="3">
    <border>
      <left/>
      <right/>
      <top/>
      <bottom/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6">
    <xf numFmtId="0" fontId="0" fillId="0" borderId="0">
      <alignment horizontal="left" vertical="center"/>
    </xf>
    <xf numFmtId="9" fontId="2" fillId="0" borderId="0" applyFont="0" applyFill="0" applyBorder="0" applyAlignment="0" applyProtection="0"/>
    <xf numFmtId="0" fontId="11" fillId="0" borderId="0" applyNumberFormat="0" applyBorder="0" applyAlignment="0" applyProtection="0"/>
    <xf numFmtId="0" fontId="5" fillId="2" borderId="1" applyNumberFormat="0" applyAlignment="0" applyProtection="0"/>
    <xf numFmtId="0" fontId="8" fillId="0" borderId="0" applyNumberFormat="0" applyBorder="0" applyAlignment="0" applyProtection="0">
      <alignment horizontal="left" vertical="center"/>
    </xf>
    <xf numFmtId="0" fontId="9" fillId="0" borderId="0" applyNumberFormat="0" applyFill="0" applyBorder="0" applyAlignment="0" applyProtection="0">
      <alignment horizontal="left" vertical="center"/>
    </xf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Protection="0">
      <alignment horizontal="center" vertical="center"/>
    </xf>
    <xf numFmtId="0" fontId="10" fillId="0" borderId="0" applyNumberFormat="0" applyBorder="0" applyAlignment="0" applyProtection="0"/>
    <xf numFmtId="0" fontId="1" fillId="4" borderId="0" applyNumberFormat="0" applyBorder="0" applyAlignment="0" applyProtection="0"/>
    <xf numFmtId="0" fontId="12" fillId="5" borderId="0" applyNumberFormat="0" applyBorder="0" applyAlignment="0" applyProtection="0"/>
    <xf numFmtId="0" fontId="1" fillId="6" borderId="0" applyNumberFormat="0" applyBorder="0" applyAlignment="0" applyProtection="0"/>
    <xf numFmtId="14" fontId="1" fillId="0" borderId="0">
      <alignment horizontal="left" vertical="center"/>
    </xf>
  </cellStyleXfs>
  <cellXfs count="35">
    <xf numFmtId="0" fontId="0" fillId="0" borderId="0" xfId="0">
      <alignment horizontal="left" vertical="center"/>
    </xf>
    <xf numFmtId="0" fontId="0" fillId="0" borderId="0" xfId="0" applyAlignment="1">
      <alignment wrapText="1"/>
    </xf>
    <xf numFmtId="0" fontId="3" fillId="0" borderId="0" xfId="0" applyFont="1">
      <alignment horizontal="left" vertical="center"/>
    </xf>
    <xf numFmtId="0" fontId="4" fillId="0" borderId="0" xfId="0" applyFont="1">
      <alignment horizontal="left" vertical="center"/>
    </xf>
    <xf numFmtId="0" fontId="0" fillId="0" borderId="0" xfId="0" applyFo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9" fontId="0" fillId="0" borderId="0" xfId="1" applyFont="1" applyFill="1" applyBorder="1" applyAlignment="1">
      <alignment vertical="center"/>
    </xf>
    <xf numFmtId="0" fontId="1" fillId="3" borderId="2" xfId="3" applyFont="1" applyFill="1" applyBorder="1" applyAlignment="1">
      <alignment horizontal="center" vertical="center"/>
    </xf>
    <xf numFmtId="14" fontId="0" fillId="0" borderId="0" xfId="0" applyNumberFormat="1">
      <alignment horizontal="left" vertical="center"/>
    </xf>
    <xf numFmtId="0" fontId="0" fillId="0" borderId="0" xfId="0" applyNumberFormat="1">
      <alignment horizontal="left" vertical="center"/>
    </xf>
    <xf numFmtId="0" fontId="6" fillId="0" borderId="0" xfId="0" applyNumberFormat="1" applyFont="1" applyBorder="1" applyAlignment="1"/>
    <xf numFmtId="0" fontId="0" fillId="0" borderId="0" xfId="0" applyNumberFormat="1" applyFo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>
      <alignment horizontal="left" vertical="center"/>
    </xf>
    <xf numFmtId="0" fontId="0" fillId="0" borderId="0" xfId="0" applyAlignment="1">
      <alignment vertical="center"/>
    </xf>
    <xf numFmtId="0" fontId="13" fillId="0" borderId="0" xfId="10">
      <alignment horizontal="center" vertical="center"/>
    </xf>
    <xf numFmtId="9" fontId="12" fillId="5" borderId="0" xfId="13" applyNumberFormat="1" applyAlignment="1">
      <alignment horizontal="center" vertical="center"/>
    </xf>
    <xf numFmtId="0" fontId="1" fillId="6" borderId="0" xfId="14" applyNumberFormat="1" applyAlignment="1">
      <alignment horizontal="center" vertical="center"/>
    </xf>
    <xf numFmtId="14" fontId="1" fillId="0" borderId="0" xfId="15">
      <alignment horizontal="left" vertical="center"/>
    </xf>
    <xf numFmtId="9" fontId="0" fillId="0" borderId="0" xfId="1" applyFont="1" applyFill="1" applyBorder="1" applyAlignment="1">
      <alignment horizontal="right" vertical="center"/>
    </xf>
    <xf numFmtId="9" fontId="0" fillId="4" borderId="0" xfId="12" applyNumberFormat="1" applyFont="1" applyAlignment="1">
      <alignment horizontal="center" vertical="center"/>
    </xf>
    <xf numFmtId="0" fontId="0" fillId="0" borderId="0" xfId="0" pivotButton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10" applyNumberFormat="1">
      <alignment horizontal="center" vertical="center"/>
    </xf>
    <xf numFmtId="0" fontId="11" fillId="0" borderId="0" xfId="2" applyAlignment="1">
      <alignment horizontal="left" vertical="top"/>
    </xf>
    <xf numFmtId="0" fontId="8" fillId="0" borderId="0" xfId="4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11" applyAlignment="1">
      <alignment horizontal="left" vertical="top" wrapText="1"/>
    </xf>
  </cellXfs>
  <cellStyles count="16">
    <cellStyle name="40 % - uthevingsfarge 2" xfId="12" builtinId="35"/>
    <cellStyle name="40 % - uthevingsfarge 4" xfId="14" builtinId="43"/>
    <cellStyle name="Benyttet hyperkobling" xfId="5" builtinId="9" customBuiltin="1"/>
    <cellStyle name="Dato" xfId="15"/>
    <cellStyle name="Forklarende tekst" xfId="11" builtinId="53" customBuiltin="1"/>
    <cellStyle name="Hyperkobling" xfId="4" builtinId="8" customBuiltin="1"/>
    <cellStyle name="Komma" xfId="6" builtinId="3" customBuiltin="1"/>
    <cellStyle name="Kontrollcelle" xfId="3" builtinId="23" customBuiltin="1"/>
    <cellStyle name="Normal" xfId="0" builtinId="0" customBuiltin="1"/>
    <cellStyle name="Overskrift 1" xfId="10" builtinId="16" customBuiltin="1"/>
    <cellStyle name="Prosent" xfId="1" builtinId="5"/>
    <cellStyle name="Tittel" xfId="2" builtinId="15" customBuiltin="1"/>
    <cellStyle name="Tusenskille [0]" xfId="7" builtinId="6" customBuiltin="1"/>
    <cellStyle name="Uthevingsfarge3" xfId="13" builtinId="37" customBuiltin="1"/>
    <cellStyle name="Valuta" xfId="8" builtinId="4" customBuiltin="1"/>
    <cellStyle name="Valuta [0]" xfId="9" builtinId="7" customBuiltin="1"/>
  </cellStyles>
  <dxfs count="24">
    <dxf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color theme="2" tint="-4.9989318521683403E-2"/>
      </font>
      <fill>
        <patternFill>
          <bgColor theme="2" tint="-4.9989318521683403E-2"/>
        </patternFill>
      </fill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ont>
        <b val="0"/>
        <i val="0"/>
        <sz val="11"/>
        <color theme="0"/>
        <name val="Calibri"/>
        <family val="2"/>
        <scheme val="major"/>
      </font>
      <fill>
        <patternFill>
          <bgColor theme="1" tint="0.24994659260841701"/>
        </patternFill>
      </fill>
    </dxf>
    <dxf>
      <font>
        <b val="0"/>
        <i val="0"/>
        <sz val="11"/>
        <color theme="0"/>
      </font>
      <fill>
        <patternFill patternType="solid">
          <bgColor theme="0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border>
        <top style="double">
          <color theme="1"/>
        </top>
      </border>
    </dxf>
    <dxf>
      <font>
        <b val="0"/>
        <i val="0"/>
        <color theme="0"/>
      </font>
      <fill>
        <patternFill patternType="solid">
          <fgColor theme="1"/>
          <bgColor theme="1" tint="0.24994659260841701"/>
        </patternFill>
      </fill>
    </dxf>
    <dxf>
      <font>
        <color theme="1"/>
      </font>
      <border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vertical/>
        <horizontal/>
      </border>
    </dxf>
    <dxf>
      <font>
        <b val="0"/>
        <i val="0"/>
        <color theme="1" tint="0.24994659260841701"/>
      </font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6795556505021"/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6795556505021"/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/>
          <bgColor theme="0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</dxf>
    <dxf>
      <font>
        <b val="0"/>
        <i val="0"/>
        <color theme="1" tint="0.24994659260841701"/>
      </font>
      <border>
        <bottom style="thin">
          <color theme="0" tint="-0.24994659260841701"/>
        </bottom>
        <horizontal style="thin">
          <color theme="0" tint="-0.24994659260841701"/>
        </horizontal>
      </border>
    </dxf>
  </dxfs>
  <tableStyles count="3" defaultTableStyle="TableStyleMedium2" defaultPivotStyle="PivotStyleLight16">
    <tableStyle name="Assignment Detail" table="0" count="11">
      <tableStyleElement type="wholeTable" dxfId="23"/>
      <tableStyleElement type="headerRow" dxfId="22"/>
      <tableStyleElement type="totalRow" dxfId="21"/>
      <tableStyleElement type="firstRowStripe" dxfId="20"/>
      <tableStyleElement type="firstColumnStripe" dxfId="19"/>
      <tableStyleElement type="firstSubtotalRow" dxfId="18"/>
      <tableStyleElement type="secondSubtotalRow" dxfId="17"/>
      <tableStyleElement type="firstRowSubheading" dxfId="16"/>
      <tableStyleElement type="secondRowSubheading" dxfId="15"/>
      <tableStyleElement type="pageFieldLabels" dxfId="14"/>
      <tableStyleElement type="pageFieldValues" dxfId="13"/>
    </tableStyle>
    <tableStyle name="Oppgaveplan" pivot="0" count="6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ColumnStripe" dxfId="7"/>
    </tableStyle>
    <tableStyle name="Slicerstil 1" pivot="0" table="0" count="10">
      <tableStyleElement type="wholeTable" dxfId="6"/>
      <tableStyleElement type="headerRow" dxfId="5"/>
    </tableStyle>
  </tableStyles>
  <colors>
    <mruColors>
      <color rgb="FF0074B4"/>
      <color rgb="FFFFFFFF"/>
      <color rgb="FF7BD1FF"/>
      <color rgb="FF005786"/>
      <color rgb="FFF4FAA0"/>
      <color rgb="FFFCD692"/>
      <color rgb="FFFF9379"/>
      <color rgb="FFFF6D4B"/>
      <color rgb="FFF32E07"/>
    </mruColors>
  </colors>
  <extLst>
    <ext xmlns:x14="http://schemas.microsoft.com/office/spreadsheetml/2009/9/main" uri="{46F421CA-312F-682f-3DD2-61675219B42D}">
      <x14:dxfs count="8">
        <dxf>
          <font>
            <b val="0"/>
            <i val="0"/>
            <sz val="11"/>
            <color theme="0" tint="-0.499984740745262"/>
          </font>
          <fill>
            <patternFill patternType="solid">
              <bgColor theme="7" tint="0.79998168889431442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 patternType="solid">
              <bgColor rgb="FF0074B4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rgb="FF0074B4"/>
          </font>
          <fill>
            <patternFill patternType="solid">
              <bgColor theme="0" tint="-0.1499679555650502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/>
            <i val="0"/>
            <sz val="11"/>
            <color theme="0"/>
          </font>
          <fill>
            <patternFill patternType="solid">
              <bgColor rgb="FF0074B4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theme="4" tint="0.79998168889431442"/>
              <bgColor rgb="FF7BD1FF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theme="4" tint="0.59996337778862885"/>
              <bgColor rgb="FF005786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rgb="FFFFFFFF"/>
              <bgColor rgb="FF7BD1FF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rgb="FFFFFFFF"/>
              <bgColor rgb="FF0074B4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il 1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8475</xdr:colOff>
      <xdr:row>2</xdr:row>
      <xdr:rowOff>11100</xdr:rowOff>
    </xdr:from>
    <xdr:to>
      <xdr:col>9</xdr:col>
      <xdr:colOff>674625</xdr:colOff>
      <xdr:row>11</xdr:row>
      <xdr:rowOff>124425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Oppgav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ppgav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47600" y="1116000"/>
              <a:ext cx="1371000" cy="200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13575</xdr:colOff>
      <xdr:row>2</xdr:row>
      <xdr:rowOff>11100</xdr:rowOff>
    </xdr:from>
    <xdr:to>
      <xdr:col>11</xdr:col>
      <xdr:colOff>679725</xdr:colOff>
      <xdr:row>11</xdr:row>
      <xdr:rowOff>135225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Startet de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rtet de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662400" y="1116000"/>
              <a:ext cx="1371000" cy="2019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54675</xdr:colOff>
      <xdr:row>2</xdr:row>
      <xdr:rowOff>11100</xdr:rowOff>
    </xdr:from>
    <xdr:to>
      <xdr:col>14</xdr:col>
      <xdr:colOff>110475</xdr:colOff>
      <xdr:row>11</xdr:row>
      <xdr:rowOff>88425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Kur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ur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113200" y="1116000"/>
              <a:ext cx="1370250" cy="1972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8475</xdr:colOff>
      <xdr:row>12</xdr:row>
      <xdr:rowOff>104400</xdr:rowOff>
    </xdr:from>
    <xdr:to>
      <xdr:col>9</xdr:col>
      <xdr:colOff>674625</xdr:colOff>
      <xdr:row>22</xdr:row>
      <xdr:rowOff>141750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Forfaller de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orfaller de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47600" y="3304800"/>
              <a:ext cx="1371000" cy="203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24375</xdr:colOff>
      <xdr:row>12</xdr:row>
      <xdr:rowOff>104400</xdr:rowOff>
    </xdr:from>
    <xdr:to>
      <xdr:col>11</xdr:col>
      <xdr:colOff>690525</xdr:colOff>
      <xdr:row>22</xdr:row>
      <xdr:rowOff>141750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Fremdrift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remdrif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673200" y="3304800"/>
              <a:ext cx="1371000" cy="203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tester" refreshedDate="43207.339690393521" createdVersion="6" refreshedVersion="6" minRefreshableVersion="3" recordCount="12">
  <cacheSource type="worksheet">
    <worksheetSource name="Oppgaver"/>
  </cacheSource>
  <cacheFields count="7">
    <cacheField name="Oppgave" numFmtId="0">
      <sharedItems count="12">
        <s v="Prosjekt 1"/>
        <s v="Prosjekt 2"/>
        <s v="Prosjekt 3"/>
        <s v="Prosjekt 4"/>
        <s v="Prosjekt 5"/>
        <s v="Prosjekt 6"/>
        <s v="Prosjekt 7"/>
        <s v="Prosjekt 8"/>
        <s v="prosjekt 9"/>
        <s v="Prosjekt 10"/>
        <s v="Prosjekt 11"/>
        <s v="Prosjekt 12"/>
      </sharedItems>
    </cacheField>
    <cacheField name="Kurs" numFmtId="0">
      <sharedItems count="3">
        <s v="Førstehjelper 1"/>
        <s v="Førstehjelper 2"/>
        <s v="Førstehjelper 3"/>
      </sharedItems>
    </cacheField>
    <cacheField name="Instruktør" numFmtId="0">
      <sharedItems count="4">
        <s v="Instruktør 1"/>
        <s v="Instruktør 2"/>
        <s v="Instruktør 3"/>
        <s v="Instruktør 4"/>
      </sharedItems>
    </cacheField>
    <cacheField name="Startet den" numFmtId="14">
      <sharedItems containsSemiMixedTypes="0" containsNonDate="0" containsDate="1" containsString="0" minDate="2018-02-16T00:00:00" maxDate="2018-04-08T00:00:00" count="11">
        <d v="2018-03-18T00:00:00"/>
        <d v="2018-03-28T00:00:00"/>
        <d v="2018-04-02T00:00:00"/>
        <d v="2018-02-16T00:00:00"/>
        <d v="2018-03-23T00:00:00"/>
        <d v="2018-03-14T00:00:00"/>
        <d v="2018-03-26T00:00:00"/>
        <d v="2018-04-07T00:00:00"/>
        <d v="2018-02-26T00:00:00"/>
        <d v="2018-04-04T00:00:00"/>
        <d v="2018-03-20T00:00:00"/>
      </sharedItems>
    </cacheField>
    <cacheField name="Forfaller den" numFmtId="14">
      <sharedItems containsSemiMixedTypes="0" containsNonDate="0" containsDate="1" containsString="0" minDate="2018-05-05T00:00:00" maxDate="2018-07-07T00:00:00" count="11">
        <d v="2018-05-17T00:00:00"/>
        <d v="2018-06-16T00:00:00"/>
        <d v="2018-05-29T00:00:00"/>
        <d v="2018-05-27T00:00:00"/>
        <d v="2018-05-07T00:00:00"/>
        <d v="2018-07-06T00:00:00"/>
        <d v="2018-05-11T00:00:00"/>
        <d v="2018-06-06T00:00:00"/>
        <d v="2018-05-05T00:00:00"/>
        <d v="2018-06-11T00:00:00"/>
        <d v="2018-05-31T00:00:00"/>
      </sharedItems>
    </cacheField>
    <cacheField name="Fremdrift" numFmtId="9">
      <sharedItems containsSemiMixedTypes="0" containsString="0" containsNumber="1" minValue="0.1" maxValue="1" count="11">
        <n v="1"/>
        <n v="0.1"/>
        <n v="0.8"/>
        <n v="0.2"/>
        <n v="0.5"/>
        <n v="0.3"/>
        <n v="0.35"/>
        <n v="0.4"/>
        <n v="0.75"/>
        <n v="0.55000000000000004"/>
        <n v="0.6"/>
      </sharedItems>
    </cacheField>
    <cacheField name="Prosent" numFmtId="9">
      <sharedItems containsSemiMixedTypes="0" containsString="0" containsNumber="1" minValue="0.1" maxValue="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x v="0"/>
    <x v="0"/>
    <x v="0"/>
    <x v="0"/>
    <n v="1"/>
  </r>
  <r>
    <x v="1"/>
    <x v="0"/>
    <x v="1"/>
    <x v="1"/>
    <x v="1"/>
    <x v="1"/>
    <n v="0.1"/>
  </r>
  <r>
    <x v="2"/>
    <x v="0"/>
    <x v="1"/>
    <x v="2"/>
    <x v="2"/>
    <x v="2"/>
    <n v="0.8"/>
  </r>
  <r>
    <x v="3"/>
    <x v="0"/>
    <x v="2"/>
    <x v="3"/>
    <x v="3"/>
    <x v="3"/>
    <n v="0.2"/>
  </r>
  <r>
    <x v="4"/>
    <x v="0"/>
    <x v="0"/>
    <x v="4"/>
    <x v="4"/>
    <x v="4"/>
    <n v="0.5"/>
  </r>
  <r>
    <x v="5"/>
    <x v="0"/>
    <x v="1"/>
    <x v="5"/>
    <x v="5"/>
    <x v="5"/>
    <n v="0.3"/>
  </r>
  <r>
    <x v="6"/>
    <x v="0"/>
    <x v="2"/>
    <x v="6"/>
    <x v="6"/>
    <x v="6"/>
    <n v="0.35"/>
  </r>
  <r>
    <x v="7"/>
    <x v="0"/>
    <x v="3"/>
    <x v="7"/>
    <x v="7"/>
    <x v="7"/>
    <n v="0.4"/>
  </r>
  <r>
    <x v="8"/>
    <x v="0"/>
    <x v="0"/>
    <x v="7"/>
    <x v="8"/>
    <x v="8"/>
    <n v="0.75"/>
  </r>
  <r>
    <x v="9"/>
    <x v="1"/>
    <x v="3"/>
    <x v="8"/>
    <x v="1"/>
    <x v="4"/>
    <n v="0.5"/>
  </r>
  <r>
    <x v="10"/>
    <x v="1"/>
    <x v="2"/>
    <x v="9"/>
    <x v="9"/>
    <x v="9"/>
    <n v="0.55000000000000004"/>
  </r>
  <r>
    <x v="11"/>
    <x v="2"/>
    <x v="0"/>
    <x v="10"/>
    <x v="10"/>
    <x v="10"/>
    <n v="0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AssignmentsPivotTable" cacheId="8" applyNumberFormats="0" applyBorderFormats="0" applyFontFormats="0" applyPatternFormats="0" applyAlignmentFormats="0" applyWidthHeightFormats="1" dataCaption="Verdier" updatedVersion="6" minRefreshableVersion="3" showDrill="0" rowGrandTotals="0" colGrandTotals="0" fieldPrintTitles="1" itemPrintTitles="1" mergeItem="1" createdVersion="4" indent="0" compact="0" compactData="0" multipleFieldFilters="0" chartFormat="2">
  <location ref="B3:G15" firstHeaderRow="1" firstDataRow="1" firstDataCol="6"/>
  <pivotFields count="7">
    <pivotField axis="axisRow" compact="0" outline="0" showAll="0" defaultSubtotal="0">
      <items count="12">
        <item x="0"/>
        <item x="9"/>
        <item x="10"/>
        <item x="11"/>
        <item x="1"/>
        <item x="2"/>
        <item x="3"/>
        <item x="4"/>
        <item x="5"/>
        <item x="6"/>
        <item x="7"/>
        <item x="8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numFmtId="14" outline="0" showAll="0" defaultSubtotal="0">
      <items count="11">
        <item x="3"/>
        <item x="8"/>
        <item x="5"/>
        <item x="0"/>
        <item x="10"/>
        <item x="4"/>
        <item x="6"/>
        <item x="1"/>
        <item x="2"/>
        <item x="9"/>
        <item x="7"/>
      </items>
    </pivotField>
    <pivotField axis="axisRow" compact="0" numFmtId="14" outline="0" showAll="0" defaultSubtotal="0">
      <items count="11">
        <item x="8"/>
        <item x="4"/>
        <item x="6"/>
        <item x="0"/>
        <item x="3"/>
        <item x="2"/>
        <item x="10"/>
        <item x="7"/>
        <item x="9"/>
        <item x="1"/>
        <item x="5"/>
      </items>
    </pivotField>
    <pivotField axis="axisRow" compact="0" numFmtId="9" outline="0" showAll="0" defaultSubtotal="0">
      <items count="11">
        <item x="1"/>
        <item x="3"/>
        <item x="5"/>
        <item x="6"/>
        <item x="7"/>
        <item x="4"/>
        <item x="9"/>
        <item x="10"/>
        <item x="8"/>
        <item x="2"/>
        <item x="0"/>
      </items>
    </pivotField>
    <pivotField compact="0" numFmtId="9" outline="0" showAll="0" defaultSubtotal="0"/>
  </pivotFields>
  <rowFields count="6">
    <field x="2"/>
    <field x="1"/>
    <field x="0"/>
    <field x="3"/>
    <field x="4"/>
    <field x="5"/>
  </rowFields>
  <rowItems count="12">
    <i>
      <x/>
      <x/>
      <x/>
      <x v="3"/>
      <x v="3"/>
      <x v="10"/>
    </i>
    <i r="2">
      <x v="7"/>
      <x v="5"/>
      <x v="1"/>
      <x v="5"/>
    </i>
    <i r="2">
      <x v="11"/>
      <x v="10"/>
      <x/>
      <x v="8"/>
    </i>
    <i r="1">
      <x v="2"/>
      <x v="3"/>
      <x v="4"/>
      <x v="6"/>
      <x v="7"/>
    </i>
    <i>
      <x v="1"/>
      <x/>
      <x v="4"/>
      <x v="7"/>
      <x v="9"/>
      <x/>
    </i>
    <i r="2">
      <x v="5"/>
      <x v="8"/>
      <x v="5"/>
      <x v="9"/>
    </i>
    <i r="2">
      <x v="8"/>
      <x v="2"/>
      <x v="10"/>
      <x v="2"/>
    </i>
    <i>
      <x v="2"/>
      <x/>
      <x v="6"/>
      <x/>
      <x v="4"/>
      <x v="1"/>
    </i>
    <i r="2">
      <x v="9"/>
      <x v="6"/>
      <x v="2"/>
      <x v="3"/>
    </i>
    <i r="1">
      <x v="1"/>
      <x v="2"/>
      <x v="9"/>
      <x v="8"/>
      <x v="6"/>
    </i>
    <i>
      <x v="3"/>
      <x/>
      <x v="10"/>
      <x v="10"/>
      <x v="7"/>
      <x v="4"/>
    </i>
    <i r="1">
      <x v="1"/>
      <x v="1"/>
      <x v="1"/>
      <x v="9"/>
      <x v="5"/>
    </i>
  </rowItems>
  <colItems count="1">
    <i/>
  </colItems>
  <pivotTableStyleInfo name="Assignment Detail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Oppgavedetaljer gruppert etter instruktør og deretter etter kurs oppdateres automatisk fra oppgavetabellen i regnearket Oppgavepla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Oppgave" sourceName="Oppgave">
  <pivotTables>
    <pivotTable tabId="3" name="AssignmentsPivotTable"/>
  </pivotTables>
  <data>
    <tabular pivotCacheId="2">
      <items count="12">
        <i x="0" s="1"/>
        <i x="9" s="1"/>
        <i x="10" s="1"/>
        <i x="11" s="1"/>
        <i x="1" s="1"/>
        <i x="2" s="1"/>
        <i x="3" s="1"/>
        <i x="4" s="1"/>
        <i x="5" s="1"/>
        <i x="6" s="1"/>
        <i x="7" s="1"/>
        <i x="8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Startet_den" sourceName="Startet den">
  <pivotTables>
    <pivotTable tabId="3" name="AssignmentsPivotTable"/>
  </pivotTables>
  <data>
    <tabular pivotCacheId="2" showMissing="0">
      <items count="11">
        <i x="3" s="1"/>
        <i x="8" s="1"/>
        <i x="5" s="1"/>
        <i x="0" s="1"/>
        <i x="10" s="1"/>
        <i x="4" s="1"/>
        <i x="6" s="1"/>
        <i x="1" s="1"/>
        <i x="2" s="1"/>
        <i x="9" s="1"/>
        <i x="7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Kurs" sourceName="Kurs">
  <pivotTables>
    <pivotTable tabId="3" name="AssignmentsPivotTable"/>
  </pivotTables>
  <data>
    <tabular pivotCacheId="2" showMissing="0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Forfaller_den" sourceName="Forfaller den">
  <pivotTables>
    <pivotTable tabId="3" name="AssignmentsPivotTable"/>
  </pivotTables>
  <data>
    <tabular pivotCacheId="2" showMissing="0">
      <items count="11">
        <i x="8" s="1"/>
        <i x="4" s="1"/>
        <i x="6" s="1"/>
        <i x="0" s="1"/>
        <i x="3" s="1"/>
        <i x="2" s="1"/>
        <i x="10" s="1"/>
        <i x="7" s="1"/>
        <i x="9" s="1"/>
        <i x="1" s="1"/>
        <i x="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Fremdrift" sourceName="Fremdrift">
  <pivotTables>
    <pivotTable tabId="3" name="AssignmentsPivotTable"/>
  </pivotTables>
  <data>
    <tabular pivotCacheId="2" showMissing="0">
      <items count="11">
        <i x="1" s="1"/>
        <i x="3" s="1"/>
        <i x="5" s="1"/>
        <i x="6" s="1"/>
        <i x="7" s="1"/>
        <i x="4" s="1"/>
        <i x="9" s="1"/>
        <i x="10" s="1"/>
        <i x="8" s="1"/>
        <i x="2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Oppgave" cache="Slicer_Oppgave" caption="Oppgave" style="Slicerstil 1" rowHeight="183600"/>
  <slicer name="Startet den" cache="Slicer_Startet_den" caption="Startet den" style="Slicerstil 1" rowHeight="183600"/>
  <slicer name="Kurs" cache="Slicer_Kurs" caption="Kurs" style="Slicerstil 1" rowHeight="183600"/>
  <slicer name="Forfaller den" cache="Slicer_Forfaller_den" caption="Forfaller den" style="Slicerstil 1" rowHeight="183600"/>
  <slicer name="Fremdrift" cache="Slicer_Fremdrift" caption="Fremdrift" style="Slicerstil 1" rowHeight="183600"/>
</slicers>
</file>

<file path=xl/tables/table1.xml><?xml version="1.0" encoding="utf-8"?>
<table xmlns="http://schemas.openxmlformats.org/spreadsheetml/2006/main" id="2" name="Oppgaver" displayName="Oppgaver" ref="B5:H17" totalsRowShown="0">
  <autoFilter ref="B5:H17"/>
  <tableColumns count="7">
    <tableColumn id="2" name="Oppgave"/>
    <tableColumn id="1" name="Kurs" dataCellStyle="Normal"/>
    <tableColumn id="6" name="Instruktør" dataCellStyle="Normal"/>
    <tableColumn id="4" name="Startet den" dataCellStyle="Dato"/>
    <tableColumn id="3" name="Forfaller den" dataCellStyle="Dato">
      <calculatedColumnFormula>TODAY()+(ROW(A1)*10)-25</calculatedColumnFormula>
    </tableColumn>
    <tableColumn id="5" name="Fremdrift" dataDxfId="1" dataCellStyle="Prosent">
      <calculatedColumnFormula>Oppgaver[[#This Row],[Prosent]]</calculatedColumnFormula>
    </tableColumn>
    <tableColumn id="7" name="Prosent" dataDxfId="0" dataCellStyle="Prosent"/>
  </tableColumns>
  <tableStyleInfo name="Oppgaveplan" showFirstColumn="0" showLastColumn="0" showRowStripes="1" showColumnStripes="0"/>
  <extLst>
    <ext xmlns:x14="http://schemas.microsoft.com/office/spreadsheetml/2009/9/main" uri="{504A1905-F514-4f6f-8877-14C23A59335A}">
      <x14:table altTextSummary="Skriv inn Oppgave, Startdato, Kurs, Forfallsdato og Fremdriftsprosent i denne tabellen. Fremdriftsindikatoren oppdateres automatisk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Assignment Schedule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F7901E"/>
      </a:accent1>
      <a:accent2>
        <a:srgbClr val="5AAA4D"/>
      </a:accent2>
      <a:accent3>
        <a:srgbClr val="FEC60B"/>
      </a:accent3>
      <a:accent4>
        <a:srgbClr val="0074B4"/>
      </a:accent4>
      <a:accent5>
        <a:srgbClr val="775FAE"/>
      </a:accent5>
      <a:accent6>
        <a:srgbClr val="D85264"/>
      </a:accent6>
      <a:hlink>
        <a:srgbClr val="0074B4"/>
      </a:hlink>
      <a:folHlink>
        <a:srgbClr val="775FA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B1:H17"/>
  <sheetViews>
    <sheetView showGridLines="0" tabSelected="1" zoomScaleNormal="100" zoomScaleSheetLayoutView="115" workbookViewId="0"/>
  </sheetViews>
  <sheetFormatPr baseColWidth="10" defaultColWidth="9.140625" defaultRowHeight="30" customHeight="1" x14ac:dyDescent="0.25"/>
  <cols>
    <col min="1" max="1" width="2.7109375" customWidth="1"/>
    <col min="2" max="2" width="50.5703125" customWidth="1"/>
    <col min="3" max="3" width="24.85546875" customWidth="1"/>
    <col min="4" max="4" width="30.7109375" customWidth="1"/>
    <col min="5" max="5" width="19.7109375" style="10" customWidth="1"/>
    <col min="6" max="6" width="15.140625" style="10" customWidth="1"/>
    <col min="7" max="7" width="13.28515625" customWidth="1"/>
    <col min="8" max="8" width="11" customWidth="1"/>
    <col min="9" max="9" width="2.7109375" customWidth="1"/>
    <col min="10" max="10" width="3.7109375" customWidth="1"/>
  </cols>
  <sheetData>
    <row r="1" spans="2:8" ht="37.5" customHeight="1" x14ac:dyDescent="0.25">
      <c r="B1" s="29" t="s">
        <v>0</v>
      </c>
      <c r="C1" s="29"/>
      <c r="D1" s="30" t="s">
        <v>16</v>
      </c>
      <c r="E1" s="30"/>
      <c r="F1" s="30"/>
      <c r="G1" s="30"/>
      <c r="H1" s="30"/>
    </row>
    <row r="2" spans="2:8" ht="24.95" customHeight="1" x14ac:dyDescent="0.25">
      <c r="B2" s="29"/>
      <c r="C2" s="29"/>
      <c r="D2" s="28" t="s">
        <v>17</v>
      </c>
      <c r="E2" s="28"/>
      <c r="F2" s="20" t="s">
        <v>25</v>
      </c>
      <c r="G2" s="23" t="s">
        <v>27</v>
      </c>
      <c r="H2" s="19">
        <v>0.99</v>
      </c>
    </row>
    <row r="3" spans="2:8" ht="24.95" customHeight="1" x14ac:dyDescent="0.25">
      <c r="B3" s="18" t="s">
        <v>1</v>
      </c>
      <c r="C3" s="9">
        <v>2</v>
      </c>
      <c r="D3" s="9" t="s">
        <v>18</v>
      </c>
      <c r="E3" s="12"/>
      <c r="F3" s="13"/>
      <c r="G3" s="4"/>
      <c r="H3" s="4"/>
    </row>
    <row r="4" spans="2:8" ht="13.5" customHeight="1" x14ac:dyDescent="0.25">
      <c r="E4" s="11"/>
      <c r="F4" s="11"/>
    </row>
    <row r="5" spans="2:8" ht="30" customHeight="1" x14ac:dyDescent="0.25">
      <c r="B5" s="14" t="s">
        <v>2</v>
      </c>
      <c r="C5" s="14" t="s">
        <v>12</v>
      </c>
      <c r="D5" s="14" t="s">
        <v>19</v>
      </c>
      <c r="E5" s="15" t="s">
        <v>24</v>
      </c>
      <c r="F5" s="15" t="s">
        <v>26</v>
      </c>
      <c r="G5" s="14" t="s">
        <v>28</v>
      </c>
      <c r="H5" s="14" t="s">
        <v>29</v>
      </c>
    </row>
    <row r="6" spans="2:8" ht="30" customHeight="1" x14ac:dyDescent="0.25">
      <c r="B6" s="16" t="s">
        <v>3</v>
      </c>
      <c r="C6" t="s">
        <v>13</v>
      </c>
      <c r="D6" t="s">
        <v>20</v>
      </c>
      <c r="E6" s="21">
        <f ca="1">TODAY()-30</f>
        <v>43177</v>
      </c>
      <c r="F6" s="21">
        <f ca="1">TODAY()+30</f>
        <v>43237</v>
      </c>
      <c r="G6" s="8">
        <f>Oppgaver[[#This Row],[Prosent]]</f>
        <v>1</v>
      </c>
      <c r="H6" s="22">
        <v>1</v>
      </c>
    </row>
    <row r="7" spans="2:8" ht="30" customHeight="1" x14ac:dyDescent="0.25">
      <c r="B7" s="16" t="s">
        <v>4</v>
      </c>
      <c r="C7" t="s">
        <v>13</v>
      </c>
      <c r="D7" t="s">
        <v>21</v>
      </c>
      <c r="E7" s="21">
        <f ca="1">TODAY()-20</f>
        <v>43187</v>
      </c>
      <c r="F7" s="21">
        <f ca="1">TODAY()+60</f>
        <v>43267</v>
      </c>
      <c r="G7" s="8">
        <f>Oppgaver[[#This Row],[Prosent]]</f>
        <v>0.1</v>
      </c>
      <c r="H7" s="22">
        <v>0.1</v>
      </c>
    </row>
    <row r="8" spans="2:8" ht="30" customHeight="1" x14ac:dyDescent="0.25">
      <c r="B8" s="16" t="s">
        <v>5</v>
      </c>
      <c r="C8" t="s">
        <v>13</v>
      </c>
      <c r="D8" t="s">
        <v>21</v>
      </c>
      <c r="E8" s="21">
        <f ca="1">TODAY()-15</f>
        <v>43192</v>
      </c>
      <c r="F8" s="21">
        <f ca="1">TODAY()+42</f>
        <v>43249</v>
      </c>
      <c r="G8" s="8">
        <f>Oppgaver[[#This Row],[Prosent]]</f>
        <v>0.8</v>
      </c>
      <c r="H8" s="22">
        <v>0.8</v>
      </c>
    </row>
    <row r="9" spans="2:8" ht="30" customHeight="1" x14ac:dyDescent="0.25">
      <c r="B9" s="16" t="s">
        <v>6</v>
      </c>
      <c r="C9" t="s">
        <v>13</v>
      </c>
      <c r="D9" t="s">
        <v>22</v>
      </c>
      <c r="E9" s="21">
        <f ca="1">TODAY()-60</f>
        <v>43147</v>
      </c>
      <c r="F9" s="21">
        <f ca="1">TODAY()+40</f>
        <v>43247</v>
      </c>
      <c r="G9" s="8">
        <f>Oppgaver[[#This Row],[Prosent]]</f>
        <v>0.2</v>
      </c>
      <c r="H9" s="22">
        <v>0.2</v>
      </c>
    </row>
    <row r="10" spans="2:8" ht="30" customHeight="1" x14ac:dyDescent="0.25">
      <c r="B10" s="16" t="s">
        <v>7</v>
      </c>
      <c r="C10" t="s">
        <v>13</v>
      </c>
      <c r="D10" t="s">
        <v>20</v>
      </c>
      <c r="E10" s="21">
        <f ca="1">TODAY()-25</f>
        <v>43182</v>
      </c>
      <c r="F10" s="21">
        <f ca="1">TODAY()+20</f>
        <v>43227</v>
      </c>
      <c r="G10" s="8">
        <f>Oppgaver[[#This Row],[Prosent]]</f>
        <v>0.5</v>
      </c>
      <c r="H10" s="22">
        <v>0.5</v>
      </c>
    </row>
    <row r="11" spans="2:8" ht="30" customHeight="1" x14ac:dyDescent="0.25">
      <c r="B11" s="16" t="s">
        <v>8</v>
      </c>
      <c r="C11" t="s">
        <v>13</v>
      </c>
      <c r="D11" t="s">
        <v>21</v>
      </c>
      <c r="E11" s="21">
        <f ca="1">TODAY()-34</f>
        <v>43173</v>
      </c>
      <c r="F11" s="21">
        <f ca="1">TODAY()+80</f>
        <v>43287</v>
      </c>
      <c r="G11" s="8">
        <f>Oppgaver[[#This Row],[Prosent]]</f>
        <v>0.3</v>
      </c>
      <c r="H11" s="22">
        <v>0.3</v>
      </c>
    </row>
    <row r="12" spans="2:8" ht="30" customHeight="1" x14ac:dyDescent="0.25">
      <c r="B12" s="16" t="s">
        <v>9</v>
      </c>
      <c r="C12" t="s">
        <v>13</v>
      </c>
      <c r="D12" t="s">
        <v>22</v>
      </c>
      <c r="E12" s="21">
        <f ca="1">TODAY()-22</f>
        <v>43185</v>
      </c>
      <c r="F12" s="21">
        <f ca="1">TODAY()+24</f>
        <v>43231</v>
      </c>
      <c r="G12" s="8">
        <f>Oppgaver[[#This Row],[Prosent]]</f>
        <v>0.35</v>
      </c>
      <c r="H12" s="22">
        <v>0.35</v>
      </c>
    </row>
    <row r="13" spans="2:8" ht="30" customHeight="1" x14ac:dyDescent="0.25">
      <c r="B13" s="16" t="s">
        <v>10</v>
      </c>
      <c r="C13" t="s">
        <v>13</v>
      </c>
      <c r="D13" t="s">
        <v>23</v>
      </c>
      <c r="E13" s="21">
        <f ca="1">TODAY()-10</f>
        <v>43197</v>
      </c>
      <c r="F13" s="21">
        <f ca="1">TODAY()+50</f>
        <v>43257</v>
      </c>
      <c r="G13" s="8">
        <f>Oppgaver[[#This Row],[Prosent]]</f>
        <v>0.4</v>
      </c>
      <c r="H13" s="22">
        <v>0.4</v>
      </c>
    </row>
    <row r="14" spans="2:8" ht="30" customHeight="1" x14ac:dyDescent="0.25">
      <c r="B14" s="16" t="s">
        <v>11</v>
      </c>
      <c r="C14" t="s">
        <v>13</v>
      </c>
      <c r="D14" t="s">
        <v>20</v>
      </c>
      <c r="E14" s="21">
        <f ca="1">TODAY()-10</f>
        <v>43197</v>
      </c>
      <c r="F14" s="21">
        <f ca="1">TODAY()+18</f>
        <v>43225</v>
      </c>
      <c r="G14" s="8">
        <f>Oppgaver[[#This Row],[Prosent]]</f>
        <v>0.75</v>
      </c>
      <c r="H14" s="22">
        <v>0.75</v>
      </c>
    </row>
    <row r="15" spans="2:8" ht="30" customHeight="1" x14ac:dyDescent="0.25">
      <c r="B15" s="16" t="s">
        <v>36</v>
      </c>
      <c r="C15" t="s">
        <v>14</v>
      </c>
      <c r="D15" t="s">
        <v>23</v>
      </c>
      <c r="E15" s="21">
        <f ca="1">TODAY()-50</f>
        <v>43157</v>
      </c>
      <c r="F15" s="21">
        <f ca="1">TODAY()+60</f>
        <v>43267</v>
      </c>
      <c r="G15" s="8">
        <f>Oppgaver[[#This Row],[Prosent]]</f>
        <v>0.5</v>
      </c>
      <c r="H15" s="22">
        <v>0.5</v>
      </c>
    </row>
    <row r="16" spans="2:8" ht="30" customHeight="1" x14ac:dyDescent="0.25">
      <c r="B16" s="16" t="s">
        <v>37</v>
      </c>
      <c r="C16" t="s">
        <v>14</v>
      </c>
      <c r="D16" t="s">
        <v>22</v>
      </c>
      <c r="E16" s="21">
        <f ca="1">TODAY()-13</f>
        <v>43194</v>
      </c>
      <c r="F16" s="21">
        <f ca="1">TODAY()+55</f>
        <v>43262</v>
      </c>
      <c r="G16" s="8">
        <f>Oppgaver[[#This Row],[Prosent]]</f>
        <v>0.55000000000000004</v>
      </c>
      <c r="H16" s="22">
        <v>0.55000000000000004</v>
      </c>
    </row>
    <row r="17" spans="2:8" ht="30" customHeight="1" x14ac:dyDescent="0.25">
      <c r="B17" s="16" t="s">
        <v>38</v>
      </c>
      <c r="C17" t="s">
        <v>15</v>
      </c>
      <c r="D17" t="s">
        <v>20</v>
      </c>
      <c r="E17" s="21">
        <f ca="1">TODAY()-28</f>
        <v>43179</v>
      </c>
      <c r="F17" s="21">
        <f ca="1">TODAY()+44</f>
        <v>43251</v>
      </c>
      <c r="G17" s="8">
        <f>Oppgaver[[#This Row],[Prosent]]</f>
        <v>0.6</v>
      </c>
      <c r="H17" s="22">
        <v>0.6</v>
      </c>
    </row>
  </sheetData>
  <mergeCells count="3">
    <mergeCell ref="D2:E2"/>
    <mergeCell ref="B1:C2"/>
    <mergeCell ref="D1:H1"/>
  </mergeCells>
  <conditionalFormatting sqref="B6:H17">
    <cfRule type="expression" dxfId="4" priority="2" stopIfTrue="1">
      <formula>$G6=1</formula>
    </cfRule>
    <cfRule type="expression" dxfId="3" priority="3" stopIfTrue="1">
      <formula>(UthevingRegel)*($F6&lt;=TODAY()+DatoKontroll)*($F6&gt;=TODAY())</formula>
    </cfRule>
  </conditionalFormatting>
  <conditionalFormatting sqref="G6:G17">
    <cfRule type="dataBar" priority="53">
      <dataBar showValue="0">
        <cfvo type="num" val="0"/>
        <cfvo type="num" val="1"/>
        <color theme="1" tint="0.249977111117893"/>
      </dataBar>
      <extLst>
        <ext xmlns:x14="http://schemas.microsoft.com/office/spreadsheetml/2009/9/main" uri="{B025F937-C7B1-47D3-B67F-A62EFF666E3E}">
          <x14:id>{82BA63E7-1098-4931-91F1-1B29948AFD56}</x14:id>
        </ext>
      </extLst>
    </cfRule>
    <cfRule type="colorScale" priority="66">
      <colorScale>
        <cfvo type="percent" val="5"/>
        <cfvo type="percentile" val="40"/>
        <cfvo type="percent" val="75"/>
        <color theme="7" tint="0.39997558519241921"/>
        <color theme="5" tint="0.39997558519241921"/>
        <color theme="6"/>
      </colorScale>
    </cfRule>
  </conditionalFormatting>
  <conditionalFormatting sqref="C3">
    <cfRule type="expression" dxfId="2" priority="5">
      <formula>$D$3="INGEN UTHEVING"</formula>
    </cfRule>
  </conditionalFormatting>
  <conditionalFormatting sqref="F2:H2">
    <cfRule type="colorScale" priority="68">
      <colorScale>
        <cfvo type="percent" val="5"/>
        <cfvo type="percent" val="40"/>
        <cfvo type="percent" val="75"/>
        <color theme="7" tint="0.39997558519241921"/>
        <color theme="5" tint="0.39997558519241921"/>
        <color theme="6"/>
      </colorScale>
    </cfRule>
  </conditionalFormatting>
  <dataValidations xWindow="428" yWindow="285" count="17">
    <dataValidation type="list" errorStyle="warning" allowBlank="1" showInputMessage="1" showErrorMessage="1" error="Velg intervallperiode fra listen. Velg AVBRYT, trykk på ALT+PIL NED for alternativer, og trykk deretter på PIL NED og ENTER for å velge" prompt="Velg intervallet for utheving av oppgaver som forfaller i denne cellen. Trykk på ALT+PIL NED for å åpne rullegardinlisten, trykk deretter på PIL NED og ENTER for å foreta et valg" sqref="D3">
      <formula1>"INGEN UTHEVING, DAGER, UKER, MÅNEDER"</formula1>
    </dataValidation>
    <dataValidation type="list" errorStyle="warning" allowBlank="1" showInputMessage="1" showErrorMessage="1" error="Velg intervallverdi fra listen. Velg AVBRYT, trykk på ALT+PIL NED for alternativer, og trykk deretter på PIL NED og ENTER for å velge" prompt="Velg intervallverdi for utheving av oppgaver som forfaller i denne cellen. Trykk på ALT+PIL NED for å åpne rullegardinlisten, trykk deretter på PIL NED og ENTER for å foreta et valg" sqref="C3">
      <formula1>"1,2,3,4,5,6,7,8,9,10,11,12,13,14,15,16,17,18,19,20,21,22,23,24,25,26,27,28,29,30"</formula1>
    </dataValidation>
    <dataValidation allowBlank="1" showInputMessage="1" showErrorMessage="1" prompt="Skriv inn oppgave i denne kolonnen under denne overskriften Bruk overskriftsfiltre til å finne bestemte oppføringer" sqref="B5"/>
    <dataValidation allowBlank="1" showInputMessage="1" showErrorMessage="1" prompt="Skriv inn kurs i kolonnen under denne overskriften" sqref="C5"/>
    <dataValidation allowBlank="1" showInputMessage="1" showErrorMessage="1" prompt="Skriv inn instruktør i kolonnen under denne overskriften" sqref="D5"/>
    <dataValidation allowBlank="1" showInputMessage="1" showErrorMessage="1" prompt="Skriv inn startdato i kolonnen under denne overskriften" sqref="E5"/>
    <dataValidation allowBlank="1" showInputMessage="1" showErrorMessage="1" prompt="Skriv inn forfallsdato i kolonnen under denne overskriften" sqref="F5"/>
    <dataValidation allowBlank="1" showInputMessage="1" showErrorMessage="1" prompt="En fremdriftsindikator oppdateres automatisk i kolonnen under denne overskriften" sqref="G5"/>
    <dataValidation allowBlank="1" showInputMessage="1" showErrorMessage="1" prompt="Skriv inn antall prosent fullført i kolonnen under denne overskriften" sqref="H5"/>
    <dataValidation allowBlank="1" showInputMessage="1" showErrorMessage="1" prompt="Velg kriterier for Oppgaver som forfaller innen, i celle C3 og D3 til høyre" sqref="B3"/>
    <dataValidation allowBlank="1" showInputMessage="1" showErrorMessage="1" prompt="Tittelen på dette regnearket er i denne cellen. Forklaring av fargelinje for grad av fullføring er i cellene F2 til og med H2. Navigasjonskoblingen til regnearket Oppgavedetaljer er i celle D1" sqref="B1:C2"/>
    <dataValidation allowBlank="1" showInputMessage="1" showErrorMessage="1" prompt="Forklaring av fargelinje for grad av fullføring er i cellene til høyre. Fargestolper oppdateres automatisk i fremdriftskolonnen i oppgavetabellen" sqref="D2:E2"/>
    <dataValidation allowBlank="1" showInputMessage="1" showErrorMessage="1" prompt="Opprett en Oppgaveplan i denne arbeidsboken. Angi detaljer i Oppgave-tabellen som starter i celle B5 i dette regnearket" sqref="A1"/>
    <dataValidation allowBlank="1" showInputMessage="1" showErrorMessage="1" prompt="Oppgavefremdrift som er større enn eller lik 0 %, men mindre enn 40 %,utheves med RGB-fargen R=123, G=209, B=255" sqref="F2"/>
    <dataValidation allowBlank="1" showInputMessage="1" showErrorMessage="1" prompt="Oppgavefremdrift som er fra større enn 40 % til mindre enn 75 % utheves med RGB-fargen R=188, G=222, B=182" sqref="G2"/>
    <dataValidation allowBlank="1" showInputMessage="1" showErrorMessage="1" prompt="Oppgavefremdrift som er større enn 75 % opptil 99 % utheves med RGB-fargen R=254, G=198, B=11" sqref="H2"/>
    <dataValidation allowBlank="1" showInputMessage="1" showErrorMessage="1" prompt="Navigasjonskobling til regnearket Oppgavedetaljer" sqref="D1"/>
  </dataValidations>
  <hyperlinks>
    <hyperlink ref="D1:H1" location="Oppgavedetaljer!A1" tooltip="Velg for å gå til regnearket Oppgavedetaljer" display="OPPGAVEDETALJER &gt;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F6:F17" calculatedColumn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BA63E7-1098-4931-91F1-1B29948AFD56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1" tint="0.249977111117893"/>
              <x14:negativeFillColor rgb="FFFF0000"/>
              <x14:negativeBorderColor rgb="FFFF0000"/>
              <x14:axisColor rgb="FF000000"/>
            </x14:dataBar>
          </x14:cfRule>
          <xm:sqref>G6:G17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/>
    <pageSetUpPr autoPageBreaks="0" fitToPage="1"/>
  </sheetPr>
  <dimension ref="A1:O75"/>
  <sheetViews>
    <sheetView showGridLines="0" zoomScaleNormal="100" workbookViewId="0"/>
  </sheetViews>
  <sheetFormatPr baseColWidth="10" defaultColWidth="9.140625" defaultRowHeight="30" customHeight="1" x14ac:dyDescent="0.25"/>
  <cols>
    <col min="1" max="1" width="2.7109375" style="3" customWidth="1"/>
    <col min="2" max="2" width="19" style="1" customWidth="1"/>
    <col min="3" max="3" width="26.140625" style="7" customWidth="1"/>
    <col min="4" max="4" width="23.5703125" style="6" customWidth="1"/>
    <col min="5" max="5" width="16.28515625" style="5" customWidth="1"/>
    <col min="6" max="6" width="18" style="5" customWidth="1"/>
    <col min="7" max="7" width="15.28515625" style="5" customWidth="1"/>
    <col min="8" max="8" width="2.5703125" customWidth="1"/>
    <col min="9" max="13" width="10.5703125" customWidth="1"/>
    <col min="15" max="15" width="2.7109375" customWidth="1"/>
  </cols>
  <sheetData>
    <row r="1" spans="1:15" ht="37.5" customHeight="1" x14ac:dyDescent="0.25">
      <c r="A1"/>
      <c r="B1" s="29" t="s">
        <v>30</v>
      </c>
      <c r="C1" s="29"/>
      <c r="D1" s="29"/>
      <c r="E1" s="29"/>
      <c r="F1" s="29"/>
      <c r="G1" s="29"/>
      <c r="H1" s="29"/>
      <c r="I1" s="29"/>
      <c r="J1" s="29"/>
      <c r="K1" s="29"/>
      <c r="L1" s="30" t="s">
        <v>34</v>
      </c>
      <c r="M1" s="30"/>
      <c r="N1" s="30"/>
    </row>
    <row r="2" spans="1:15" ht="50.1" customHeight="1" x14ac:dyDescent="0.25">
      <c r="A2"/>
      <c r="B2" s="34" t="s">
        <v>31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23.25" x14ac:dyDescent="0.25">
      <c r="A3" s="2"/>
      <c r="B3" s="24" t="s">
        <v>19</v>
      </c>
      <c r="C3" s="24" t="s">
        <v>12</v>
      </c>
      <c r="D3" s="24" t="s">
        <v>2</v>
      </c>
      <c r="E3" s="24" t="s">
        <v>24</v>
      </c>
      <c r="F3" s="24" t="s">
        <v>26</v>
      </c>
      <c r="G3" s="24" t="s">
        <v>28</v>
      </c>
      <c r="K3" s="33" t="s">
        <v>32</v>
      </c>
      <c r="L3" s="33"/>
      <c r="M3" s="33" t="s">
        <v>35</v>
      </c>
      <c r="N3" s="33"/>
      <c r="O3" s="33"/>
    </row>
    <row r="4" spans="1:15" ht="15.75" x14ac:dyDescent="0.25">
      <c r="B4" s="31" t="s">
        <v>20</v>
      </c>
      <c r="C4" s="31" t="s">
        <v>13</v>
      </c>
      <c r="D4" s="27" t="s">
        <v>3</v>
      </c>
      <c r="E4" s="25">
        <v>43177</v>
      </c>
      <c r="F4" s="25">
        <v>43237</v>
      </c>
      <c r="G4" s="26">
        <v>1</v>
      </c>
      <c r="K4" s="33"/>
      <c r="L4" s="33"/>
      <c r="M4" s="33"/>
      <c r="N4" s="33"/>
      <c r="O4" s="33"/>
    </row>
    <row r="5" spans="1:15" ht="15.75" x14ac:dyDescent="0.25">
      <c r="B5" s="32"/>
      <c r="C5" s="32"/>
      <c r="D5" s="27" t="s">
        <v>7</v>
      </c>
      <c r="E5" s="25">
        <v>43182</v>
      </c>
      <c r="F5" s="25">
        <v>43227</v>
      </c>
      <c r="G5" s="26">
        <v>0.5</v>
      </c>
      <c r="K5" s="33"/>
      <c r="L5" s="33"/>
      <c r="M5" s="33"/>
      <c r="N5" s="33"/>
      <c r="O5" s="33"/>
    </row>
    <row r="6" spans="1:15" ht="15.75" x14ac:dyDescent="0.25">
      <c r="B6" s="32"/>
      <c r="C6" s="32"/>
      <c r="D6" s="27" t="s">
        <v>11</v>
      </c>
      <c r="E6" s="25">
        <v>43197</v>
      </c>
      <c r="F6" s="25">
        <v>43225</v>
      </c>
      <c r="G6" s="26">
        <v>0.75</v>
      </c>
      <c r="K6" s="33"/>
      <c r="L6" s="33"/>
      <c r="M6" s="33"/>
      <c r="N6" s="33"/>
      <c r="O6" s="33"/>
    </row>
    <row r="7" spans="1:15" ht="15.75" x14ac:dyDescent="0.25">
      <c r="B7" s="32"/>
      <c r="C7" s="27" t="s">
        <v>15</v>
      </c>
      <c r="D7" s="27" t="s">
        <v>38</v>
      </c>
      <c r="E7" s="25">
        <v>43179</v>
      </c>
      <c r="F7" s="25">
        <v>43251</v>
      </c>
      <c r="G7" s="26">
        <v>0.6</v>
      </c>
      <c r="K7" s="33"/>
      <c r="L7" s="33"/>
      <c r="M7" s="33"/>
      <c r="N7" s="33"/>
      <c r="O7" s="33"/>
    </row>
    <row r="8" spans="1:15" ht="15.75" x14ac:dyDescent="0.25">
      <c r="B8" s="31" t="s">
        <v>21</v>
      </c>
      <c r="C8" s="31" t="s">
        <v>13</v>
      </c>
      <c r="D8" s="27" t="s">
        <v>4</v>
      </c>
      <c r="E8" s="25">
        <v>43187</v>
      </c>
      <c r="F8" s="25">
        <v>43267</v>
      </c>
      <c r="G8" s="26">
        <v>0.1</v>
      </c>
      <c r="K8" s="33"/>
      <c r="L8" s="33"/>
      <c r="M8" s="33"/>
      <c r="N8" s="33"/>
      <c r="O8" s="33"/>
    </row>
    <row r="9" spans="1:15" ht="15.75" x14ac:dyDescent="0.25">
      <c r="B9" s="32"/>
      <c r="C9" s="32"/>
      <c r="D9" s="27" t="s">
        <v>5</v>
      </c>
      <c r="E9" s="25">
        <v>43192</v>
      </c>
      <c r="F9" s="25">
        <v>43249</v>
      </c>
      <c r="G9" s="26">
        <v>0.8</v>
      </c>
      <c r="K9" s="33"/>
      <c r="L9" s="33"/>
      <c r="M9" s="33"/>
      <c r="N9" s="33"/>
      <c r="O9" s="33"/>
    </row>
    <row r="10" spans="1:15" ht="15.75" x14ac:dyDescent="0.25">
      <c r="B10" s="32"/>
      <c r="C10" s="32"/>
      <c r="D10" s="27" t="s">
        <v>8</v>
      </c>
      <c r="E10" s="25">
        <v>43173</v>
      </c>
      <c r="F10" s="25">
        <v>43287</v>
      </c>
      <c r="G10" s="26">
        <v>0.3</v>
      </c>
      <c r="K10" s="33"/>
      <c r="L10" s="33"/>
      <c r="M10" s="33"/>
      <c r="N10" s="33"/>
      <c r="O10" s="33"/>
    </row>
    <row r="11" spans="1:15" ht="15.75" x14ac:dyDescent="0.25">
      <c r="B11" s="31" t="s">
        <v>22</v>
      </c>
      <c r="C11" s="32" t="s">
        <v>13</v>
      </c>
      <c r="D11" s="27" t="s">
        <v>6</v>
      </c>
      <c r="E11" s="25">
        <v>43147</v>
      </c>
      <c r="F11" s="25">
        <v>43247</v>
      </c>
      <c r="G11" s="26">
        <v>0.2</v>
      </c>
      <c r="K11" s="33"/>
      <c r="L11" s="33"/>
      <c r="M11" s="33"/>
      <c r="N11" s="33"/>
      <c r="O11" s="33"/>
    </row>
    <row r="12" spans="1:15" ht="15.75" x14ac:dyDescent="0.25">
      <c r="B12" s="32"/>
      <c r="C12" s="32"/>
      <c r="D12" s="27" t="s">
        <v>9</v>
      </c>
      <c r="E12" s="25">
        <v>43185</v>
      </c>
      <c r="F12" s="25">
        <v>43231</v>
      </c>
      <c r="G12" s="26">
        <v>0.35</v>
      </c>
      <c r="K12" s="33"/>
      <c r="L12" s="33"/>
      <c r="M12" s="33"/>
      <c r="N12" s="33"/>
      <c r="O12" s="33"/>
    </row>
    <row r="13" spans="1:15" ht="15.75" x14ac:dyDescent="0.25">
      <c r="B13" s="32"/>
      <c r="C13" s="27" t="s">
        <v>14</v>
      </c>
      <c r="D13" s="27" t="s">
        <v>37</v>
      </c>
      <c r="E13" s="25">
        <v>43194</v>
      </c>
      <c r="F13" s="25">
        <v>43262</v>
      </c>
      <c r="G13" s="26">
        <v>0.55000000000000004</v>
      </c>
      <c r="K13" s="33" t="s">
        <v>33</v>
      </c>
      <c r="L13" s="33"/>
    </row>
    <row r="14" spans="1:15" ht="15.75" x14ac:dyDescent="0.25">
      <c r="B14" s="31" t="s">
        <v>23</v>
      </c>
      <c r="C14" s="27" t="s">
        <v>13</v>
      </c>
      <c r="D14" s="27" t="s">
        <v>10</v>
      </c>
      <c r="E14" s="25">
        <v>43197</v>
      </c>
      <c r="F14" s="25">
        <v>43257</v>
      </c>
      <c r="G14" s="26">
        <v>0.4</v>
      </c>
      <c r="K14" s="17"/>
      <c r="L14" s="17"/>
    </row>
    <row r="15" spans="1:15" ht="15.75" x14ac:dyDescent="0.25">
      <c r="B15" s="32"/>
      <c r="C15" s="27" t="s">
        <v>14</v>
      </c>
      <c r="D15" s="27" t="s">
        <v>36</v>
      </c>
      <c r="E15" s="25">
        <v>43157</v>
      </c>
      <c r="F15" s="25">
        <v>43267</v>
      </c>
      <c r="G15" s="26">
        <v>0.5</v>
      </c>
      <c r="K15" s="17"/>
      <c r="L15" s="17"/>
    </row>
    <row r="16" spans="1:15" ht="15.75" x14ac:dyDescent="0.25">
      <c r="B16"/>
      <c r="C16"/>
      <c r="D16"/>
      <c r="E16"/>
      <c r="F16"/>
      <c r="G16"/>
      <c r="K16" s="17"/>
      <c r="L16" s="17"/>
    </row>
    <row r="17" spans="2:12" ht="15.75" x14ac:dyDescent="0.25">
      <c r="B17"/>
      <c r="C17"/>
      <c r="D17"/>
      <c r="E17"/>
      <c r="F17"/>
      <c r="G17"/>
      <c r="K17" s="17"/>
      <c r="L17" s="17"/>
    </row>
    <row r="18" spans="2:12" ht="15.75" x14ac:dyDescent="0.25">
      <c r="B18"/>
      <c r="C18"/>
      <c r="D18"/>
      <c r="E18"/>
      <c r="F18"/>
      <c r="G18"/>
      <c r="K18" s="17"/>
      <c r="L18" s="17"/>
    </row>
    <row r="19" spans="2:12" ht="15.75" x14ac:dyDescent="0.25">
      <c r="B19"/>
      <c r="C19"/>
      <c r="D19"/>
      <c r="E19"/>
      <c r="F19"/>
      <c r="G19"/>
      <c r="K19" s="17"/>
      <c r="L19" s="17"/>
    </row>
    <row r="20" spans="2:12" ht="15.75" x14ac:dyDescent="0.25">
      <c r="B20"/>
      <c r="C20"/>
      <c r="D20"/>
      <c r="E20"/>
      <c r="F20"/>
      <c r="G20"/>
      <c r="K20" s="17"/>
      <c r="L20" s="17"/>
    </row>
    <row r="21" spans="2:12" ht="15.75" x14ac:dyDescent="0.25">
      <c r="B21"/>
      <c r="C21"/>
      <c r="D21"/>
      <c r="E21"/>
      <c r="F21"/>
      <c r="G21"/>
      <c r="K21" s="17"/>
      <c r="L21" s="17"/>
    </row>
    <row r="22" spans="2:12" ht="15.75" x14ac:dyDescent="0.25">
      <c r="B22"/>
      <c r="C22"/>
      <c r="D22"/>
      <c r="E22"/>
      <c r="F22"/>
      <c r="G22"/>
      <c r="K22" s="17"/>
      <c r="L22" s="17"/>
    </row>
    <row r="23" spans="2:12" ht="15.75" x14ac:dyDescent="0.25">
      <c r="B23"/>
      <c r="C23"/>
      <c r="D23"/>
      <c r="E23"/>
      <c r="F23"/>
      <c r="G23"/>
    </row>
    <row r="24" spans="2:12" ht="15.75" x14ac:dyDescent="0.25">
      <c r="B24"/>
      <c r="C24"/>
      <c r="D24"/>
      <c r="E24"/>
      <c r="F24"/>
      <c r="G24"/>
    </row>
    <row r="25" spans="2:12" ht="15.75" x14ac:dyDescent="0.25">
      <c r="B25"/>
      <c r="C25"/>
      <c r="D25"/>
      <c r="E25"/>
      <c r="F25"/>
      <c r="G25"/>
    </row>
    <row r="26" spans="2:12" ht="15.75" x14ac:dyDescent="0.25">
      <c r="B26"/>
      <c r="C26"/>
      <c r="D26"/>
      <c r="E26"/>
      <c r="F26"/>
      <c r="G26"/>
    </row>
    <row r="27" spans="2:12" ht="15.75" x14ac:dyDescent="0.25">
      <c r="B27"/>
      <c r="C27"/>
      <c r="D27"/>
      <c r="E27"/>
      <c r="F27"/>
      <c r="G27"/>
    </row>
    <row r="28" spans="2:12" ht="15.75" x14ac:dyDescent="0.25">
      <c r="B28"/>
      <c r="C28"/>
      <c r="D28"/>
      <c r="E28"/>
      <c r="F28"/>
      <c r="G28"/>
    </row>
    <row r="29" spans="2:12" ht="15.75" x14ac:dyDescent="0.25">
      <c r="B29"/>
      <c r="C29"/>
      <c r="D29"/>
      <c r="E29"/>
      <c r="F29"/>
      <c r="G29"/>
    </row>
    <row r="30" spans="2:12" ht="15.75" x14ac:dyDescent="0.25">
      <c r="B30"/>
      <c r="C30"/>
      <c r="D30"/>
      <c r="E30"/>
      <c r="F30"/>
      <c r="G30"/>
    </row>
    <row r="31" spans="2:12" ht="15.75" x14ac:dyDescent="0.25">
      <c r="B31"/>
      <c r="C31"/>
      <c r="D31"/>
      <c r="E31"/>
      <c r="F31"/>
      <c r="G31"/>
    </row>
    <row r="32" spans="2:12" ht="15.75" x14ac:dyDescent="0.25">
      <c r="B32"/>
      <c r="C32"/>
      <c r="D32"/>
      <c r="E32"/>
      <c r="F32"/>
      <c r="G32"/>
    </row>
    <row r="33" spans="2:7" ht="15.75" x14ac:dyDescent="0.25">
      <c r="B33"/>
      <c r="C33"/>
      <c r="D33"/>
      <c r="E33"/>
      <c r="F33"/>
      <c r="G33"/>
    </row>
    <row r="34" spans="2:7" ht="15.75" x14ac:dyDescent="0.25">
      <c r="B34"/>
      <c r="C34"/>
      <c r="D34"/>
      <c r="E34"/>
      <c r="F34"/>
      <c r="G34"/>
    </row>
    <row r="35" spans="2:7" ht="15.75" x14ac:dyDescent="0.25">
      <c r="B35"/>
      <c r="C35"/>
      <c r="D35"/>
      <c r="E35"/>
      <c r="F35"/>
      <c r="G35"/>
    </row>
    <row r="36" spans="2:7" ht="15.75" x14ac:dyDescent="0.25">
      <c r="B36"/>
      <c r="C36"/>
      <c r="D36"/>
      <c r="E36"/>
      <c r="F36"/>
      <c r="G36"/>
    </row>
    <row r="37" spans="2:7" ht="15.75" x14ac:dyDescent="0.25">
      <c r="B37"/>
      <c r="C37"/>
      <c r="D37"/>
      <c r="E37"/>
      <c r="F37"/>
      <c r="G37"/>
    </row>
    <row r="38" spans="2:7" ht="15.75" x14ac:dyDescent="0.25">
      <c r="B38"/>
      <c r="C38"/>
      <c r="D38"/>
      <c r="E38"/>
      <c r="F38"/>
      <c r="G38"/>
    </row>
    <row r="39" spans="2:7" ht="15.75" x14ac:dyDescent="0.25">
      <c r="B39"/>
      <c r="C39"/>
      <c r="D39"/>
      <c r="E39"/>
      <c r="F39"/>
      <c r="G39"/>
    </row>
    <row r="40" spans="2:7" ht="15.75" x14ac:dyDescent="0.25">
      <c r="B40"/>
      <c r="C40"/>
      <c r="D40"/>
      <c r="E40"/>
      <c r="F40"/>
      <c r="G40"/>
    </row>
    <row r="41" spans="2:7" ht="15.75" x14ac:dyDescent="0.25">
      <c r="B41"/>
      <c r="C41"/>
      <c r="D41"/>
      <c r="E41"/>
      <c r="F41"/>
      <c r="G41"/>
    </row>
    <row r="42" spans="2:7" ht="15.75" x14ac:dyDescent="0.25">
      <c r="B42"/>
      <c r="C42"/>
      <c r="D42"/>
      <c r="E42"/>
      <c r="F42"/>
      <c r="G42"/>
    </row>
    <row r="43" spans="2:7" ht="15.75" x14ac:dyDescent="0.25">
      <c r="B43"/>
      <c r="C43"/>
      <c r="D43"/>
      <c r="E43"/>
      <c r="F43"/>
      <c r="G43"/>
    </row>
    <row r="44" spans="2:7" ht="15.75" x14ac:dyDescent="0.25">
      <c r="B44"/>
      <c r="C44"/>
      <c r="D44"/>
      <c r="E44"/>
      <c r="F44"/>
      <c r="G44"/>
    </row>
    <row r="45" spans="2:7" ht="15.75" x14ac:dyDescent="0.25">
      <c r="B45"/>
      <c r="C45"/>
      <c r="D45"/>
      <c r="E45"/>
      <c r="F45"/>
      <c r="G45"/>
    </row>
    <row r="46" spans="2:7" ht="15.75" x14ac:dyDescent="0.25">
      <c r="B46"/>
      <c r="C46"/>
      <c r="D46"/>
      <c r="E46"/>
      <c r="F46"/>
      <c r="G46"/>
    </row>
    <row r="47" spans="2:7" ht="15.75" x14ac:dyDescent="0.25">
      <c r="B47"/>
      <c r="C47"/>
      <c r="D47"/>
      <c r="E47"/>
      <c r="F47"/>
      <c r="G47"/>
    </row>
    <row r="48" spans="2:7" ht="15.75" x14ac:dyDescent="0.25">
      <c r="B48"/>
      <c r="C48"/>
      <c r="D48"/>
      <c r="E48"/>
      <c r="F48"/>
      <c r="G48"/>
    </row>
    <row r="49" spans="2:7" ht="15.75" x14ac:dyDescent="0.25">
      <c r="B49"/>
      <c r="C49"/>
      <c r="D49"/>
      <c r="E49"/>
      <c r="F49"/>
      <c r="G49"/>
    </row>
    <row r="50" spans="2:7" ht="15.75" x14ac:dyDescent="0.25">
      <c r="B50"/>
      <c r="C50"/>
      <c r="D50"/>
      <c r="E50"/>
      <c r="F50"/>
      <c r="G50"/>
    </row>
    <row r="51" spans="2:7" ht="15.75" x14ac:dyDescent="0.25">
      <c r="B51"/>
      <c r="C51"/>
      <c r="D51"/>
      <c r="E51"/>
      <c r="F51"/>
      <c r="G51"/>
    </row>
    <row r="52" spans="2:7" ht="15.75" x14ac:dyDescent="0.25">
      <c r="B52"/>
      <c r="C52"/>
      <c r="D52"/>
      <c r="E52"/>
      <c r="F52"/>
      <c r="G52"/>
    </row>
    <row r="53" spans="2:7" ht="15.75" x14ac:dyDescent="0.25">
      <c r="B53"/>
      <c r="C53"/>
      <c r="D53"/>
      <c r="E53"/>
      <c r="F53"/>
      <c r="G53"/>
    </row>
    <row r="54" spans="2:7" ht="15.75" x14ac:dyDescent="0.25">
      <c r="B54"/>
      <c r="C54"/>
      <c r="D54"/>
      <c r="E54"/>
      <c r="F54"/>
      <c r="G54"/>
    </row>
    <row r="55" spans="2:7" ht="15.75" x14ac:dyDescent="0.25">
      <c r="B55"/>
      <c r="C55"/>
      <c r="D55"/>
      <c r="E55"/>
      <c r="F55"/>
      <c r="G55"/>
    </row>
    <row r="56" spans="2:7" ht="15.75" x14ac:dyDescent="0.25">
      <c r="B56"/>
      <c r="C56"/>
      <c r="D56"/>
      <c r="E56"/>
      <c r="F56"/>
      <c r="G56"/>
    </row>
    <row r="57" spans="2:7" ht="15.75" x14ac:dyDescent="0.25">
      <c r="B57"/>
      <c r="C57"/>
      <c r="D57"/>
      <c r="E57"/>
      <c r="F57"/>
      <c r="G57"/>
    </row>
    <row r="58" spans="2:7" ht="15.75" x14ac:dyDescent="0.25">
      <c r="B58"/>
      <c r="C58"/>
      <c r="D58"/>
      <c r="E58"/>
      <c r="F58"/>
      <c r="G58"/>
    </row>
    <row r="59" spans="2:7" ht="15.75" x14ac:dyDescent="0.25">
      <c r="B59"/>
      <c r="C59"/>
      <c r="D59"/>
      <c r="E59"/>
      <c r="F59"/>
      <c r="G59"/>
    </row>
    <row r="60" spans="2:7" ht="15.75" x14ac:dyDescent="0.25">
      <c r="B60"/>
      <c r="C60"/>
      <c r="D60"/>
      <c r="E60"/>
      <c r="F60"/>
      <c r="G60"/>
    </row>
    <row r="61" spans="2:7" ht="15.75" x14ac:dyDescent="0.25">
      <c r="B61"/>
      <c r="C61"/>
      <c r="D61"/>
      <c r="E61"/>
      <c r="F61"/>
      <c r="G61"/>
    </row>
    <row r="62" spans="2:7" ht="15.75" x14ac:dyDescent="0.25">
      <c r="B62"/>
      <c r="C62"/>
      <c r="D62"/>
      <c r="E62"/>
      <c r="F62"/>
      <c r="G62"/>
    </row>
    <row r="63" spans="2:7" ht="30" customHeight="1" x14ac:dyDescent="0.25">
      <c r="B63"/>
      <c r="C63"/>
      <c r="D63"/>
      <c r="E63"/>
      <c r="F63"/>
      <c r="G63"/>
    </row>
    <row r="64" spans="2:7" ht="30" customHeight="1" x14ac:dyDescent="0.25">
      <c r="B64"/>
      <c r="C64"/>
      <c r="D64"/>
      <c r="E64"/>
      <c r="F64"/>
      <c r="G64"/>
    </row>
    <row r="65" spans="2:7" ht="30" customHeight="1" x14ac:dyDescent="0.25">
      <c r="B65"/>
      <c r="C65"/>
      <c r="D65"/>
      <c r="E65"/>
      <c r="F65"/>
      <c r="G65"/>
    </row>
    <row r="66" spans="2:7" ht="30" customHeight="1" x14ac:dyDescent="0.25">
      <c r="B66"/>
      <c r="C66"/>
      <c r="D66"/>
      <c r="E66"/>
      <c r="F66"/>
      <c r="G66"/>
    </row>
    <row r="67" spans="2:7" ht="30" customHeight="1" x14ac:dyDescent="0.25">
      <c r="B67"/>
      <c r="C67"/>
      <c r="D67"/>
      <c r="E67"/>
      <c r="F67"/>
      <c r="G67"/>
    </row>
    <row r="68" spans="2:7" ht="30" customHeight="1" x14ac:dyDescent="0.25">
      <c r="B68"/>
      <c r="C68"/>
      <c r="D68"/>
      <c r="E68"/>
      <c r="F68"/>
      <c r="G68"/>
    </row>
    <row r="69" spans="2:7" ht="30" customHeight="1" x14ac:dyDescent="0.25">
      <c r="B69"/>
      <c r="C69"/>
      <c r="D69"/>
      <c r="E69"/>
      <c r="F69"/>
      <c r="G69"/>
    </row>
    <row r="70" spans="2:7" ht="30" customHeight="1" x14ac:dyDescent="0.25">
      <c r="B70"/>
      <c r="C70"/>
      <c r="D70"/>
      <c r="E70"/>
      <c r="F70"/>
      <c r="G70"/>
    </row>
    <row r="71" spans="2:7" ht="30" customHeight="1" x14ac:dyDescent="0.25">
      <c r="B71"/>
      <c r="C71"/>
      <c r="D71"/>
      <c r="E71"/>
      <c r="F71"/>
      <c r="G71"/>
    </row>
    <row r="72" spans="2:7" ht="30" customHeight="1" x14ac:dyDescent="0.25">
      <c r="B72"/>
      <c r="C72"/>
      <c r="D72"/>
      <c r="E72"/>
      <c r="F72"/>
      <c r="G72"/>
    </row>
    <row r="73" spans="2:7" ht="30" customHeight="1" x14ac:dyDescent="0.25">
      <c r="B73"/>
      <c r="C73"/>
      <c r="D73"/>
      <c r="E73"/>
      <c r="F73"/>
      <c r="G73"/>
    </row>
    <row r="74" spans="2:7" ht="30" customHeight="1" x14ac:dyDescent="0.25">
      <c r="B74"/>
      <c r="C74"/>
      <c r="D74"/>
      <c r="E74"/>
      <c r="F74"/>
      <c r="G74"/>
    </row>
    <row r="75" spans="2:7" ht="30" customHeight="1" x14ac:dyDescent="0.25">
      <c r="B75"/>
      <c r="C75"/>
      <c r="D75"/>
      <c r="E75"/>
      <c r="F75"/>
      <c r="G75"/>
    </row>
  </sheetData>
  <mergeCells count="12">
    <mergeCell ref="L1:N1"/>
    <mergeCell ref="K13:L13"/>
    <mergeCell ref="B2:O2"/>
    <mergeCell ref="K3:L12"/>
    <mergeCell ref="M3:O12"/>
    <mergeCell ref="B1:K1"/>
    <mergeCell ref="B4:B7"/>
    <mergeCell ref="B8:B10"/>
    <mergeCell ref="B11:B13"/>
    <mergeCell ref="C4:C6"/>
    <mergeCell ref="C8:C12"/>
    <mergeCell ref="B14:B15"/>
  </mergeCells>
  <dataValidations count="3">
    <dataValidation allowBlank="1" showInputMessage="1" showErrorMessage="1" prompt="Oppgavedetaljer oppdateres automatisk i pivottabellen Tildelinger i dette regnearket. Navigasjonskoblingen til regnearket Oppgaveplan er i celle L1" sqref="A1"/>
    <dataValidation allowBlank="1" showInputMessage="1" showErrorMessage="1" prompt="Tittelen er i denne cellen. Navigasjonskoblingen til regnearket Oppgaveplan er i cellen til høyre. Instruksjoner finnes i celle nedenfor" sqref="B1:K1"/>
    <dataValidation allowBlank="1" showInputMessage="1" showErrorMessage="1" prompt="Navigasjonskoblingen til regnearket Oppgaveplan er i denne cellen" sqref="L1:N1"/>
  </dataValidations>
  <hyperlinks>
    <hyperlink ref="L1:N1" location="Oppgaveplan!A1" tooltip="Velg for å gå til regnearket Oppgaveplan" display="&lt; OPPGAVEPLAN"/>
  </hyperlinks>
  <printOptions horizontalCentered="1"/>
  <pageMargins left="0.25" right="0.25" top="0.75" bottom="0.75" header="0.3" footer="0.3"/>
  <pageSetup paperSize="9" fitToHeight="0" orientation="landscape" horizontalDpi="1200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3</vt:i4>
      </vt:variant>
    </vt:vector>
  </HeadingPairs>
  <TitlesOfParts>
    <vt:vector size="5" baseType="lpstr">
      <vt:lpstr>Oppgaveplan</vt:lpstr>
      <vt:lpstr>Oppgavedetaljer</vt:lpstr>
      <vt:lpstr>Oppgavedetaljer!Utskriftsområde</vt:lpstr>
      <vt:lpstr>Oppgavedetaljer!Utskriftstitler</vt:lpstr>
      <vt:lpstr>Oppgaveplan!Utskriftstitler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2017-12-29T03:43:44Z</dcterms:created>
  <dcterms:modified xsi:type="dcterms:W3CDTF">2018-04-17T06:09:22Z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2017-12-29T03:43:47.9399250Z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