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0" yWindow="0" windowWidth="28800" windowHeight="12480"/>
  </bookViews>
  <sheets>
    <sheet name="คลังอุปกรณ์" sheetId="1" r:id="rId1"/>
    <sheet name="การตั้งค่า" sheetId="2" r:id="rId2"/>
  </sheets>
  <definedNames>
    <definedName name="lstEmployees">tblEmployees[พนักงาน]</definedName>
    <definedName name="lstItems">tblItems[อุปกรณ์]</definedName>
    <definedName name="Slicer_ASSIGNED_TO">#N/A</definedName>
    <definedName name="valHSelection">คลังอุปกรณ์!$E$3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calcChain.xml><?xml version="1.0" encoding="utf-8"?>
<calcChain xmlns="http://schemas.openxmlformats.org/spreadsheetml/2006/main">
  <c r="E29" i="1" l="1"/>
  <c r="F29" i="1" s="1"/>
  <c r="E23" i="1"/>
  <c r="F23" i="1" s="1"/>
  <c r="E31" i="1"/>
  <c r="F31" i="1" s="1"/>
  <c r="E30" i="1"/>
  <c r="F30" i="1" s="1"/>
  <c r="E26" i="1"/>
  <c r="F26" i="1" s="1"/>
  <c r="E14" i="1"/>
  <c r="F14" i="1" s="1"/>
  <c r="E19" i="1"/>
  <c r="F19" i="1" s="1"/>
  <c r="E15" i="1"/>
  <c r="F15" i="1" s="1"/>
  <c r="E9" i="1"/>
  <c r="F9" i="1" s="1"/>
  <c r="E11" i="1"/>
  <c r="F11" i="1" s="1"/>
  <c r="E6" i="1"/>
  <c r="F6" i="1" s="1"/>
  <c r="E12" i="1"/>
  <c r="F12" i="1" s="1"/>
  <c r="E35" i="1"/>
  <c r="F35" i="1" s="1"/>
  <c r="E34" i="1"/>
  <c r="F34" i="1" s="1"/>
  <c r="E33" i="1"/>
  <c r="F33" i="1" s="1"/>
  <c r="E32" i="1"/>
  <c r="F32" i="1" s="1"/>
  <c r="E28" i="1"/>
  <c r="F28" i="1" s="1"/>
  <c r="E27" i="1"/>
  <c r="F27" i="1" s="1"/>
  <c r="E25" i="1"/>
  <c r="F25" i="1" s="1"/>
  <c r="E24" i="1"/>
  <c r="F24" i="1" s="1"/>
  <c r="E22" i="1"/>
  <c r="F22" i="1" s="1"/>
  <c r="E21" i="1"/>
  <c r="F21" i="1" s="1"/>
  <c r="E20" i="1"/>
  <c r="F20" i="1" s="1"/>
  <c r="E18" i="1"/>
  <c r="F18" i="1" s="1"/>
  <c r="E17" i="1"/>
  <c r="F17" i="1" s="1"/>
  <c r="E16" i="1"/>
  <c r="F16" i="1" s="1"/>
  <c r="E13" i="1"/>
  <c r="F13" i="1" s="1"/>
  <c r="E10" i="1"/>
  <c r="F10" i="1" s="1"/>
  <c r="E8" i="1"/>
  <c r="F8" i="1" s="1"/>
  <c r="E7" i="1"/>
  <c r="F7" i="1" s="1"/>
</calcChain>
</file>

<file path=xl/sharedStrings.xml><?xml version="1.0" encoding="utf-8"?>
<sst xmlns="http://schemas.openxmlformats.org/spreadsheetml/2006/main" count="134" uniqueCount="74">
  <si>
    <t>ITEM0001</t>
  </si>
  <si>
    <t>ITEM0002</t>
  </si>
  <si>
    <t>ITEM0003</t>
  </si>
  <si>
    <t>ITEM0004</t>
  </si>
  <si>
    <t>ITEM0005</t>
  </si>
  <si>
    <t>ITEM0006</t>
  </si>
  <si>
    <t>ITEM0007</t>
  </si>
  <si>
    <t>ITEM0008</t>
  </si>
  <si>
    <t>ITEM0009</t>
  </si>
  <si>
    <t>ITEM0010</t>
  </si>
  <si>
    <t>ITEM0011</t>
  </si>
  <si>
    <t>ITEM0012</t>
  </si>
  <si>
    <t>ITEM0013</t>
  </si>
  <si>
    <t>ITEM0014</t>
  </si>
  <si>
    <t>ITEM0015</t>
  </si>
  <si>
    <t>ITEM0016</t>
  </si>
  <si>
    <t>ITEM0017</t>
  </si>
  <si>
    <t>ITEM0018</t>
  </si>
  <si>
    <t>ITEM0019</t>
  </si>
  <si>
    <t>ITEM0020</t>
  </si>
  <si>
    <t>ITEM0021</t>
  </si>
  <si>
    <t>ITEM0022</t>
  </si>
  <si>
    <t>ITEM0023</t>
  </si>
  <si>
    <t>ITEM0024</t>
  </si>
  <si>
    <t>ITEM0025</t>
  </si>
  <si>
    <t>ITEM0026</t>
  </si>
  <si>
    <t>ITEM0027</t>
  </si>
  <si>
    <t>ITEM0028</t>
  </si>
  <si>
    <t>ITEM0029</t>
  </si>
  <si>
    <t>ITEM0030</t>
  </si>
  <si>
    <t>รหัสอุปกรณ์</t>
  </si>
  <si>
    <t>ชื่ออุปกรณ์</t>
  </si>
  <si>
    <t>ผู้รับมอบ</t>
  </si>
  <si>
    <t>วันที่ส่งมอบ</t>
  </si>
  <si>
    <t>อายุของอุปกรณ์</t>
  </si>
  <si>
    <t>พนักงาน</t>
  </si>
  <si>
    <t>พนักงาน 1</t>
  </si>
  <si>
    <t>พนักงาน 2</t>
  </si>
  <si>
    <t>พนักงาน 3</t>
  </si>
  <si>
    <t>พนักงาน 4</t>
  </si>
  <si>
    <t>พนักงาน 5</t>
  </si>
  <si>
    <t>พนักงาน 6</t>
  </si>
  <si>
    <t>พนักงาน 7</t>
  </si>
  <si>
    <t>พนักงาน 8</t>
  </si>
  <si>
    <t>พนักงาน 9</t>
  </si>
  <si>
    <t>พนักงาน 10</t>
  </si>
  <si>
    <t>พนักงาน 11</t>
  </si>
  <si>
    <t>พนักงาน 12</t>
  </si>
  <si>
    <t>พนักงาน 13</t>
  </si>
  <si>
    <t>พนักงาน 14</t>
  </si>
  <si>
    <t>พนักงาน 15</t>
  </si>
  <si>
    <t>พนักงาน 16</t>
  </si>
  <si>
    <t>พนักงาน 17</t>
  </si>
  <si>
    <t>พนักงาน 18</t>
  </si>
  <si>
    <t>พนักงาน 19</t>
  </si>
  <si>
    <t>พนักงาน 20</t>
  </si>
  <si>
    <t>เก้าอี้</t>
  </si>
  <si>
    <t>เครื่องชงกาแฟ</t>
  </si>
  <si>
    <t>เครื่องถ่ายเอกสาร</t>
  </si>
  <si>
    <t>คอมพิวเตอร์เดสก์ท็อป</t>
  </si>
  <si>
    <t>ผ้าทำความสะอาด (1 ชุด)</t>
  </si>
  <si>
    <t>จอภาพพิเศษ</t>
  </si>
  <si>
    <t>เครื่องพิมพ์อิงค์เจ็ต</t>
  </si>
  <si>
    <t>คอมพิวเตอร์แล็ปท็อป</t>
  </si>
  <si>
    <t>เครื่องพิมพ์เลเซอร์</t>
  </si>
  <si>
    <t>ปากกามาร์กเกอร์ (3 แพค)</t>
  </si>
  <si>
    <t>สแกนเนอร์</t>
  </si>
  <si>
    <t>เครื่องเขียน</t>
  </si>
  <si>
    <t>โต๊ะ</t>
  </si>
  <si>
    <t>กระดานไวท์บอร์ด</t>
  </si>
  <si>
    <t>เน้นอุปกรณ์ที่มีอายุเกิน:</t>
  </si>
  <si>
    <t>ไดรฟ์ USB</t>
  </si>
  <si>
    <t>อุปกรณ์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</si>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</sst>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;;;"/>
    <numFmt numFmtId="188" formatCode="0\ &quot;วัน&quot;"/>
    <numFmt numFmtId="189" formatCode="[$-1070000]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eelawadee"/>
      <family val="2"/>
    </font>
    <font>
      <sz val="16"/>
      <color theme="1"/>
      <name val="Leelawadee"/>
      <family val="2"/>
    </font>
    <font>
      <sz val="32"/>
      <color theme="4"/>
      <name val="Leelawadee"/>
      <family val="2"/>
    </font>
    <font>
      <sz val="11"/>
      <color theme="1" tint="0.499984740745262"/>
      <name val="Leelawade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187" fontId="1" fillId="0" borderId="0" xfId="0" applyNumberFormat="1" applyFont="1"/>
    <xf numFmtId="0" fontId="1" fillId="0" borderId="0" xfId="0" applyFont="1" applyAlignment="1">
      <alignment horizontal="right"/>
    </xf>
    <xf numFmtId="188" fontId="1" fillId="0" borderId="0" xfId="0" applyNumberFormat="1" applyFont="1" applyFill="1" applyBorder="1" applyAlignment="1">
      <alignment horizontal="left" indent="1"/>
    </xf>
    <xf numFmtId="189" fontId="1" fillId="0" borderId="0" xfId="0" applyNumberFormat="1" applyFont="1" applyFill="1" applyBorder="1" applyAlignment="1">
      <alignment horizontal="left" inden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0\ &quot;วัน&quot;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9" formatCode="[$-1070000]d/mm/yyyy;@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ont>
        <b/>
        <i val="0"/>
        <sz val="16"/>
        <color theme="5" tint="-0.24994659260841701"/>
        <name val="Calibri"/>
        <scheme val="maj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5" tint="-0.24994659260841701"/>
      </font>
      <fill>
        <patternFill patternType="none">
          <fgColor indexed="64"/>
          <bgColor auto="1"/>
        </patternFill>
      </fill>
      <border>
        <horizontal/>
      </border>
    </dxf>
    <dxf>
      <font>
        <color theme="3"/>
      </font>
      <fill>
        <patternFill>
          <bgColor theme="4" tint="0.79998168889431442"/>
        </patternFill>
      </fill>
      <border>
        <left/>
        <right style="thin">
          <color theme="3" tint="0.499984740745262"/>
        </right>
        <top/>
        <bottom/>
        <vertical style="thin">
          <color theme="3" tint="0.499984740745262"/>
        </vertical>
        <horizontal style="thin">
          <color theme="0"/>
        </horizontal>
      </border>
    </dxf>
  </dxfs>
  <tableStyles count="2" defaultTableStyle="Employee Equipment Inventory" defaultPivotStyle="PivotStyleLight16">
    <tableStyle name="Employee Equipment Inventory" pivot="0" count="2">
      <tableStyleElement type="wholeTable" dxfId="19"/>
      <tableStyleElement type="headerRow" dxfId="18"/>
    </tableStyle>
    <tableStyle name="Employee Equipment Inventory Slicer" pivot="0" table="0" count="10">
      <tableStyleElement type="wholeTable" dxfId="17"/>
      <tableStyleElement type="headerRow" dxfId="16"/>
    </tableStyle>
  </tableStyles>
  <extLst>
    <ext xmlns:x14="http://schemas.microsoft.com/office/spreadsheetml/2009/9/main" uri="{46F421CA-312F-682f-3DD2-61675219B42D}">
      <x14:dxfs count="8"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Equipment Inventory Slicer">
        <x14:slicerStyle name="Employee Equipment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fmlaLink="คลังอุปกรณ์!$E$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200658</xdr:colOff>
      <xdr:row>2</xdr:row>
      <xdr:rowOff>2140</xdr:rowOff>
    </xdr:from>
    <xdr:ext cx="1097280" cy="264560"/>
    <xdr:sp macro="" textlink="">
      <xdr:nvSpPr>
        <xdr:cNvPr id="10" name="ปุ่มตัวเลือก 1 text" descr="&quot;&quot;" title="ตัวเลือกไม่ไฮไลต์"/>
        <xdr:cNvSpPr txBox="1"/>
      </xdr:nvSpPr>
      <xdr:spPr>
        <a:xfrm>
          <a:off x="5353683" y="592690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th-TH" sz="1050">
              <a:solidFill>
                <a:schemeClr val="accent2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ไม่เน้น</a:t>
          </a:r>
        </a:p>
      </xdr:txBody>
    </xdr:sp>
    <xdr:clientData/>
  </xdr:oneCellAnchor>
  <xdr:oneCellAnchor>
    <xdr:from>
      <xdr:col>5</xdr:col>
      <xdr:colOff>388714</xdr:colOff>
      <xdr:row>2</xdr:row>
      <xdr:rowOff>11665</xdr:rowOff>
    </xdr:from>
    <xdr:ext cx="1097280" cy="264560"/>
    <xdr:sp macro="" textlink="">
      <xdr:nvSpPr>
        <xdr:cNvPr id="15" name="ปุ่มตัวเลือก 2 text" descr="&quot;&quot;" title="ตัวเลือก 3 เดือน"/>
        <xdr:cNvSpPr txBox="1"/>
      </xdr:nvSpPr>
      <xdr:spPr>
        <a:xfrm>
          <a:off x="6818089" y="602215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050">
              <a:solidFill>
                <a:schemeClr val="accent2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3</a:t>
          </a:r>
          <a:r>
            <a:rPr lang="th-TH" sz="1050">
              <a:solidFill>
                <a:schemeClr val="accent2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 เดือน</a:t>
          </a:r>
        </a:p>
      </xdr:txBody>
    </xdr:sp>
    <xdr:clientData/>
  </xdr:oneCellAnchor>
  <xdr:oneCellAnchor>
    <xdr:from>
      <xdr:col>4</xdr:col>
      <xdr:colOff>200658</xdr:colOff>
      <xdr:row>2</xdr:row>
      <xdr:rowOff>192079</xdr:rowOff>
    </xdr:from>
    <xdr:ext cx="1097280" cy="264560"/>
    <xdr:sp macro="" textlink="">
      <xdr:nvSpPr>
        <xdr:cNvPr id="16" name="ปุ่มตัวเลือก 3 text" descr="&quot;&quot;" title="ตัวเลือก 1 เดือน"/>
        <xdr:cNvSpPr txBox="1"/>
      </xdr:nvSpPr>
      <xdr:spPr>
        <a:xfrm>
          <a:off x="5353683" y="78262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th-TH" sz="1050">
              <a:solidFill>
                <a:schemeClr val="accent2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1 เดือน</a:t>
          </a:r>
        </a:p>
      </xdr:txBody>
    </xdr:sp>
    <xdr:clientData/>
  </xdr:oneCellAnchor>
  <xdr:oneCellAnchor>
    <xdr:from>
      <xdr:col>5</xdr:col>
      <xdr:colOff>388714</xdr:colOff>
      <xdr:row>2</xdr:row>
      <xdr:rowOff>192079</xdr:rowOff>
    </xdr:from>
    <xdr:ext cx="1097280" cy="264560"/>
    <xdr:sp macro="" textlink="">
      <xdr:nvSpPr>
        <xdr:cNvPr id="17" name="ปุ่มตัวเลือก 4 text" descr="&quot;&quot;" title="ตัวเลือก 1 ปี"/>
        <xdr:cNvSpPr txBox="1"/>
      </xdr:nvSpPr>
      <xdr:spPr>
        <a:xfrm>
          <a:off x="6818089" y="78262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r>
            <a:rPr lang="th-TH" sz="1050">
              <a:solidFill>
                <a:schemeClr val="tx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1 ปี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</xdr:row>
          <xdr:rowOff>57150</xdr:rowOff>
        </xdr:from>
        <xdr:to>
          <xdr:col>4</xdr:col>
          <xdr:colOff>1247775</xdr:colOff>
          <xdr:row>2</xdr:row>
          <xdr:rowOff>228600</xdr:rowOff>
        </xdr:to>
        <xdr:sp macro="" textlink="">
          <xdr:nvSpPr>
            <xdr:cNvPr id="1026" name="ปุ่มตัวเลือก1" descr="ตัวเลือกไม่ไฮไลต์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</xdr:row>
          <xdr:rowOff>57150</xdr:rowOff>
        </xdr:from>
        <xdr:to>
          <xdr:col>5</xdr:col>
          <xdr:colOff>1447800</xdr:colOff>
          <xdr:row>2</xdr:row>
          <xdr:rowOff>228600</xdr:rowOff>
        </xdr:to>
        <xdr:sp macro="" textlink="">
          <xdr:nvSpPr>
            <xdr:cNvPr id="1030" name="ปุ่มตัวเลือก 2" descr="ตัวเลือก 3 เดือน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</xdr:row>
          <xdr:rowOff>228600</xdr:rowOff>
        </xdr:from>
        <xdr:to>
          <xdr:col>4</xdr:col>
          <xdr:colOff>1247775</xdr:colOff>
          <xdr:row>2</xdr:row>
          <xdr:rowOff>409575</xdr:rowOff>
        </xdr:to>
        <xdr:sp macro="" textlink="">
          <xdr:nvSpPr>
            <xdr:cNvPr id="1031" name="ปุ่มตัวเลือก 3" descr="ตัวเลือก 1 เดือน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</xdr:row>
          <xdr:rowOff>228600</xdr:rowOff>
        </xdr:from>
        <xdr:to>
          <xdr:col>5</xdr:col>
          <xdr:colOff>1457325</xdr:colOff>
          <xdr:row>2</xdr:row>
          <xdr:rowOff>409575</xdr:rowOff>
        </xdr:to>
        <xdr:sp macro="" textlink="">
          <xdr:nvSpPr>
            <xdr:cNvPr id="1032" name="ปุ่มตัวเลือก 4" descr="ตัวเลือก 1 ปี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0</xdr:colOff>
      <xdr:row>0</xdr:row>
      <xdr:rowOff>314945</xdr:rowOff>
    </xdr:from>
    <xdr:ext cx="2733675" cy="932830"/>
    <xdr:sp macro="" textlink="">
      <xdr:nvSpPr>
        <xdr:cNvPr id="4" name="ชื่อเรื่อง" descr="&quot;&quot;" title="คลังอุปกรณ์ของพนักงาน"/>
        <xdr:cNvSpPr txBox="1"/>
      </xdr:nvSpPr>
      <xdr:spPr>
        <a:xfrm>
          <a:off x="219075" y="314945"/>
          <a:ext cx="2733675" cy="9328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2800"/>
            </a:lnSpc>
          </a:pPr>
          <a:r>
            <a:rPr lang="th-TH" sz="3600" b="0">
              <a:solidFill>
                <a:schemeClr val="accent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คลังอุปกรณ์</a:t>
          </a:r>
          <a:br>
            <a:rPr lang="th-TH" sz="3600" b="0">
              <a:solidFill>
                <a:schemeClr val="accent1"/>
              </a:solidFill>
              <a:latin typeface="Leelawadee" panose="020B0502040204020203" pitchFamily="34" charset="-34"/>
              <a:cs typeface="Leelawadee" panose="020B0502040204020203" pitchFamily="34" charset="-34"/>
            </a:rPr>
          </a:br>
          <a:r>
            <a:rPr lang="th-TH" sz="3600" b="0">
              <a:solidFill>
                <a:schemeClr val="accent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ของพนักงาน</a:t>
          </a:r>
          <a:endParaRPr lang="en-US" sz="3600" b="0">
            <a:solidFill>
              <a:schemeClr val="accent1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oneCellAnchor>
  <xdr:twoCellAnchor editAs="absolute">
    <xdr:from>
      <xdr:col>6</xdr:col>
      <xdr:colOff>142874</xdr:colOff>
      <xdr:row>4</xdr:row>
      <xdr:rowOff>76201</xdr:rowOff>
    </xdr:from>
    <xdr:to>
      <xdr:col>9</xdr:col>
      <xdr:colOff>323849</xdr:colOff>
      <xdr:row>17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ผู้รับมอบ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ผู้รับมอบ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86749" y="1466851"/>
              <a:ext cx="2009775" cy="28670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รูปร่างนี้แสดงแทนตัวแบ่งส่วนข้อมูลตาราง ตัวแบ่งส่วนข้อมูลตารางนี้สนับสนุนใน Excel 2013 หรือเวอร์ชันใหม่กว่า
ถ้ารูปร่างนี้ถูกปรับเปลี่ยนใน Excel เวอร์ชันก่อนหน้า หรือถ้าเวิร์กบุ๊กถูกบันทึกใน Excel 2007 หรือเวอร์ชันก่อนหน้า ตัวแบ่งส่วนข้อมูลตารางนี้จะใช้ไม่ได้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237272</xdr:rowOff>
    </xdr:from>
    <xdr:ext cx="3305175" cy="818686"/>
    <xdr:sp macro="" textlink="">
      <xdr:nvSpPr>
        <xdr:cNvPr id="2" name="ชื่อเรื่อง" descr="รายชื่อพนักงานและรายการเครื่องมือ" title="ชื่อเรื่อง"/>
        <xdr:cNvSpPr txBox="1"/>
      </xdr:nvSpPr>
      <xdr:spPr>
        <a:xfrm>
          <a:off x="190500" y="237272"/>
          <a:ext cx="3305175" cy="8186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th-TH" sz="3200" b="0">
              <a:solidFill>
                <a:schemeClr val="accent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พนักงานและรายการอุปกรณ์</a:t>
          </a:r>
        </a:p>
      </xdr:txBody>
    </xdr:sp>
    <xdr:clientData/>
  </xdr:one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ASSIGNED_TO" sourceName="ผู้รับมอบ">
  <extLst>
    <x:ext xmlns:x15="http://schemas.microsoft.com/office/spreadsheetml/2010/11/main" uri="{2F2917AC-EB37-4324-AD4E-5DD8C200BD13}">
      <x15:tableSlicerCache tableId="3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ผู้รับมอบ" cache="Slicer_ASSIGNED_TO" caption="ผู้รับมอบ" rowHeight="241300"/>
</slicers>
</file>

<file path=xl/tables/table1.xml><?xml version="1.0" encoding="utf-8"?>
<table xmlns="http://schemas.openxmlformats.org/spreadsheetml/2006/main" id="3" name="tblEquipmentInventory" displayName="tblEquipmentInventory" ref="B5:F35" totalsRowShown="0" headerRowDxfId="1" dataDxfId="0">
  <autoFilter ref="B5:F35"/>
  <tableColumns count="5">
    <tableColumn id="3" name="รหัสอุปกรณ์" dataDxfId="6"/>
    <tableColumn id="2" name="ชื่ออุปกรณ์" dataDxfId="5"/>
    <tableColumn id="1" name="ผู้รับมอบ" dataDxfId="4"/>
    <tableColumn id="4" name="วันที่ส่งมอบ" dataDxfId="3"/>
    <tableColumn id="5" name="อายุของอุปกรณ์" dataDxfId="2">
      <calculatedColumnFormula>IF(tblEquipmentInventory[[#This Row],[วันที่ส่งมอบ]]&lt;&gt;"",TODAY()-tblEquipmentInventory[[#This Row],[วันที่ส่งมอบ]],"")</calculatedColumnFormula>
    </tableColumn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สินค้าคงคลังเครื่องมือ" altTextSummary="List of equipment assigned to each employee along with Item Name, Equipment ID, Issue Date, and Age of Item."/>
    </ext>
  </extLst>
</table>
</file>

<file path=xl/tables/table2.xml><?xml version="1.0" encoding="utf-8"?>
<table xmlns="http://schemas.openxmlformats.org/spreadsheetml/2006/main" id="1" name="tblEmployees" displayName="tblEmployees" ref="B3:B23" totalsRowShown="0" headerRowDxfId="12" dataDxfId="11">
  <tableColumns count="1">
    <tableColumn id="1" name="พนักงาน" dataDxfId="10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พนักงาน" altTextSummary="รายชื่อพนักงานสำหรับรายการดรอปดาวน์ในแผ่นงานคลังอุปกรณ์ของพนักงาน"/>
    </ext>
  </extLst>
</table>
</file>

<file path=xl/tables/table3.xml><?xml version="1.0" encoding="utf-8"?>
<table xmlns="http://schemas.openxmlformats.org/spreadsheetml/2006/main" id="2" name="tblItems" displayName="tblItems" ref="D3:D18" totalsRowShown="0" headerRowDxfId="9" dataDxfId="8">
  <sortState ref="D4:D18">
    <sortCondition ref="D4"/>
  </sortState>
  <tableColumns count="1">
    <tableColumn id="1" name="อุปกรณ์" dataDxfId="7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อุปกรณ์" altTextSummary="รายการอุปกรณ์ที่มีในคลัง เช่น คอมพิวเตอร์เดสก์ท็อป เครื่องพิมพ์อิงค์เจ็ต เก้าอี้ ไวท์บอร์ด ฯลฯ"/>
    </ext>
  </extLst>
</table>
</file>

<file path=xl/theme/theme1.xml><?xml version="1.0" encoding="utf-8"?>
<a:theme xmlns:a="http://schemas.openxmlformats.org/drawingml/2006/main" name="Office Theme">
  <a:themeElements>
    <a:clrScheme name="Equipment Inventory">
      <a:dk1>
        <a:sysClr val="windowText" lastClr="000000"/>
      </a:dk1>
      <a:lt1>
        <a:sysClr val="window" lastClr="FFFFFF"/>
      </a:lt1>
      <a:dk2>
        <a:srgbClr val="1A1A1A"/>
      </a:dk2>
      <a:lt2>
        <a:srgbClr val="FFFFFF"/>
      </a:lt2>
      <a:accent1>
        <a:srgbClr val="53B69D"/>
      </a:accent1>
      <a:accent2>
        <a:srgbClr val="236C92"/>
      </a:accent2>
      <a:accent3>
        <a:srgbClr val="8E8E8E"/>
      </a:accent3>
      <a:accent4>
        <a:srgbClr val="2D8BBB"/>
      </a:accent4>
      <a:accent5>
        <a:srgbClr val="A86C2A"/>
      </a:accent5>
      <a:accent6>
        <a:srgbClr val="667D2F"/>
      </a:accent6>
      <a:hlink>
        <a:srgbClr val="236C92"/>
      </a:hlink>
      <a:folHlink>
        <a:srgbClr val="97D3C4"/>
      </a:folHlink>
    </a:clrScheme>
    <a:fontScheme name="47 -  Employee Equipment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F35"/>
  <sheetViews>
    <sheetView showGridLines="0" tabSelected="1" zoomScaleNormal="100" workbookViewId="0"/>
  </sheetViews>
  <sheetFormatPr defaultRowHeight="15" x14ac:dyDescent="0.25"/>
  <cols>
    <col min="1" max="1" width="3.28515625" style="1" customWidth="1"/>
    <col min="2" max="2" width="23.42578125" style="1" customWidth="1"/>
    <col min="3" max="3" width="24.7109375" style="1" customWidth="1"/>
    <col min="4" max="4" width="25.85546875" style="5" customWidth="1"/>
    <col min="5" max="5" width="19.140625" style="1" customWidth="1"/>
    <col min="6" max="6" width="25.7109375" style="8" customWidth="1"/>
    <col min="7" max="16384" width="9.140625" style="1"/>
  </cols>
  <sheetData>
    <row r="1" spans="1:6" ht="28.5" customHeight="1" x14ac:dyDescent="0.25">
      <c r="A1" s="1" t="s">
        <v>73</v>
      </c>
      <c r="B1" s="11"/>
      <c r="C1" s="11"/>
      <c r="E1" s="12"/>
      <c r="F1" s="12"/>
    </row>
    <row r="2" spans="1:6" ht="18" customHeight="1" x14ac:dyDescent="0.25">
      <c r="B2" s="11"/>
      <c r="C2" s="11"/>
      <c r="E2" s="13" t="s">
        <v>70</v>
      </c>
      <c r="F2" s="6"/>
    </row>
    <row r="3" spans="1:6" ht="38.25" customHeight="1" x14ac:dyDescent="0.25">
      <c r="B3" s="11"/>
      <c r="C3" s="11"/>
      <c r="E3" s="7">
        <v>1</v>
      </c>
    </row>
    <row r="4" spans="1:6" ht="24.75" customHeight="1" x14ac:dyDescent="0.25">
      <c r="D4" s="1"/>
      <c r="F4" s="1"/>
    </row>
    <row r="5" spans="1:6" ht="39.75" customHeight="1" x14ac:dyDescent="0.25">
      <c r="B5" s="2" t="s">
        <v>30</v>
      </c>
      <c r="C5" s="2" t="s">
        <v>31</v>
      </c>
      <c r="D5" s="2" t="s">
        <v>32</v>
      </c>
      <c r="E5" s="2" t="s">
        <v>33</v>
      </c>
      <c r="F5" s="2" t="s">
        <v>34</v>
      </c>
    </row>
    <row r="6" spans="1:6" x14ac:dyDescent="0.25">
      <c r="B6" s="4" t="s">
        <v>0</v>
      </c>
      <c r="C6" s="4" t="s">
        <v>56</v>
      </c>
      <c r="D6" s="4" t="s">
        <v>36</v>
      </c>
      <c r="E6" s="10">
        <f ca="1">TODAY()-25</f>
        <v>41253</v>
      </c>
      <c r="F6" s="9">
        <f ca="1">IF(tblEquipmentInventory[[#This Row],[วันที่ส่งมอบ]]&lt;&gt;"",TODAY()-tblEquipmentInventory[[#This Row],[วันที่ส่งมอบ]],"")</f>
        <v>25</v>
      </c>
    </row>
    <row r="7" spans="1:6" x14ac:dyDescent="0.25">
      <c r="B7" s="4" t="s">
        <v>1</v>
      </c>
      <c r="C7" s="4" t="s">
        <v>64</v>
      </c>
      <c r="D7" s="4" t="s">
        <v>37</v>
      </c>
      <c r="E7" s="10">
        <f ca="1">TODAY()-479</f>
        <v>40799</v>
      </c>
      <c r="F7" s="9">
        <f ca="1">IF(tblEquipmentInventory[[#This Row],[วันที่ส่งมอบ]]&lt;&gt;"",TODAY()-tblEquipmentInventory[[#This Row],[วันที่ส่งมอบ]],"")</f>
        <v>479</v>
      </c>
    </row>
    <row r="8" spans="1:6" x14ac:dyDescent="0.25">
      <c r="B8" s="4" t="s">
        <v>2</v>
      </c>
      <c r="C8" s="4" t="s">
        <v>66</v>
      </c>
      <c r="D8" s="4" t="s">
        <v>38</v>
      </c>
      <c r="E8" s="10">
        <f ca="1">TODAY()-177</f>
        <v>41101</v>
      </c>
      <c r="F8" s="9">
        <f ca="1">IF(tblEquipmentInventory[[#This Row],[วันที่ส่งมอบ]]&lt;&gt;"",TODAY()-tblEquipmentInventory[[#This Row],[วันที่ส่งมอบ]],"")</f>
        <v>177</v>
      </c>
    </row>
    <row r="9" spans="1:6" x14ac:dyDescent="0.25">
      <c r="B9" s="4" t="s">
        <v>3</v>
      </c>
      <c r="C9" s="4" t="s">
        <v>64</v>
      </c>
      <c r="D9" s="4" t="s">
        <v>42</v>
      </c>
      <c r="E9" s="10">
        <f ca="1">TODAY()-18</f>
        <v>41260</v>
      </c>
      <c r="F9" s="9">
        <f ca="1">IF(tblEquipmentInventory[[#This Row],[วันที่ส่งมอบ]]&lt;&gt;"",TODAY()-tblEquipmentInventory[[#This Row],[วันที่ส่งมอบ]],"")</f>
        <v>18</v>
      </c>
    </row>
    <row r="10" spans="1:6" x14ac:dyDescent="0.25">
      <c r="B10" s="4" t="s">
        <v>4</v>
      </c>
      <c r="C10" s="4" t="s">
        <v>57</v>
      </c>
      <c r="D10" s="4" t="s">
        <v>55</v>
      </c>
      <c r="E10" s="10">
        <f ca="1">TODAY()-227</f>
        <v>41051</v>
      </c>
      <c r="F10" s="9">
        <f ca="1">IF(tblEquipmentInventory[[#This Row],[วันที่ส่งมอบ]]&lt;&gt;"",TODAY()-tblEquipmentInventory[[#This Row],[วันที่ส่งมอบ]],"")</f>
        <v>227</v>
      </c>
    </row>
    <row r="11" spans="1:6" x14ac:dyDescent="0.25">
      <c r="B11" s="4" t="s">
        <v>5</v>
      </c>
      <c r="C11" s="4" t="s">
        <v>66</v>
      </c>
      <c r="D11" s="4" t="s">
        <v>49</v>
      </c>
      <c r="E11" s="10">
        <f ca="1">TODAY()-50</f>
        <v>41228</v>
      </c>
      <c r="F11" s="9">
        <f ca="1">IF(tblEquipmentInventory[[#This Row],[วันที่ส่งมอบ]]&lt;&gt;"",TODAY()-tblEquipmentInventory[[#This Row],[วันที่ส่งมอบ]],"")</f>
        <v>50</v>
      </c>
    </row>
    <row r="12" spans="1:6" x14ac:dyDescent="0.25">
      <c r="B12" s="4" t="s">
        <v>6</v>
      </c>
      <c r="C12" s="4" t="s">
        <v>68</v>
      </c>
      <c r="D12" s="4" t="s">
        <v>39</v>
      </c>
      <c r="E12" s="10">
        <f ca="1">TODAY()-120</f>
        <v>41158</v>
      </c>
      <c r="F12" s="9">
        <f ca="1">IF(tblEquipmentInventory[[#This Row],[วันที่ส่งมอบ]]&lt;&gt;"",TODAY()-tblEquipmentInventory[[#This Row],[วันที่ส่งมอบ]],"")</f>
        <v>120</v>
      </c>
    </row>
    <row r="13" spans="1:6" x14ac:dyDescent="0.25">
      <c r="B13" s="4" t="s">
        <v>7</v>
      </c>
      <c r="C13" s="4" t="s">
        <v>58</v>
      </c>
      <c r="D13" s="4" t="s">
        <v>47</v>
      </c>
      <c r="E13" s="10">
        <f ca="1">TODAY()-499</f>
        <v>40779</v>
      </c>
      <c r="F13" s="9">
        <f ca="1">IF(tblEquipmentInventory[[#This Row],[วันที่ส่งมอบ]]&lt;&gt;"",TODAY()-tblEquipmentInventory[[#This Row],[วันที่ส่งมอบ]],"")</f>
        <v>499</v>
      </c>
    </row>
    <row r="14" spans="1:6" x14ac:dyDescent="0.25">
      <c r="B14" s="4" t="s">
        <v>8</v>
      </c>
      <c r="C14" s="4" t="s">
        <v>61</v>
      </c>
      <c r="D14" s="4" t="s">
        <v>43</v>
      </c>
      <c r="E14" s="10">
        <f ca="1">TODAY()-30</f>
        <v>41248</v>
      </c>
      <c r="F14" s="9">
        <f ca="1">IF(tblEquipmentInventory[[#This Row],[วันที่ส่งมอบ]]&lt;&gt;"",TODAY()-tblEquipmentInventory[[#This Row],[วันที่ส่งมอบ]],"")</f>
        <v>30</v>
      </c>
    </row>
    <row r="15" spans="1:6" x14ac:dyDescent="0.25">
      <c r="B15" s="4" t="s">
        <v>9</v>
      </c>
      <c r="C15" s="4" t="s">
        <v>69</v>
      </c>
      <c r="D15" s="4" t="s">
        <v>54</v>
      </c>
      <c r="E15" s="10">
        <f ca="1">TODAY()-50</f>
        <v>41228</v>
      </c>
      <c r="F15" s="9">
        <f ca="1">IF(tblEquipmentInventory[[#This Row],[วันที่ส่งมอบ]]&lt;&gt;"",TODAY()-tblEquipmentInventory[[#This Row],[วันที่ส่งมอบ]],"")</f>
        <v>50</v>
      </c>
    </row>
    <row r="16" spans="1:6" x14ac:dyDescent="0.25">
      <c r="B16" s="4" t="s">
        <v>10</v>
      </c>
      <c r="C16" s="4" t="s">
        <v>58</v>
      </c>
      <c r="D16" s="4" t="s">
        <v>47</v>
      </c>
      <c r="E16" s="10">
        <f ca="1">TODAY()-450</f>
        <v>40828</v>
      </c>
      <c r="F16" s="9">
        <f ca="1">IF(tblEquipmentInventory[[#This Row],[วันที่ส่งมอบ]]&lt;&gt;"",TODAY()-tblEquipmentInventory[[#This Row],[วันที่ส่งมอบ]],"")</f>
        <v>450</v>
      </c>
    </row>
    <row r="17" spans="2:6" x14ac:dyDescent="0.25">
      <c r="B17" s="4" t="s">
        <v>11</v>
      </c>
      <c r="C17" s="4" t="s">
        <v>67</v>
      </c>
      <c r="D17" s="4" t="s">
        <v>53</v>
      </c>
      <c r="E17" s="10">
        <f ca="1">TODAY()-420</f>
        <v>40858</v>
      </c>
      <c r="F17" s="9">
        <f ca="1">IF(tblEquipmentInventory[[#This Row],[วันที่ส่งมอบ]]&lt;&gt;"",TODAY()-tblEquipmentInventory[[#This Row],[วันที่ส่งมอบ]],"")</f>
        <v>420</v>
      </c>
    </row>
    <row r="18" spans="2:6" x14ac:dyDescent="0.25">
      <c r="B18" s="4" t="s">
        <v>12</v>
      </c>
      <c r="C18" s="4" t="s">
        <v>61</v>
      </c>
      <c r="D18" s="4" t="s">
        <v>43</v>
      </c>
      <c r="E18" s="10">
        <f ca="1">TODAY()-250</f>
        <v>41028</v>
      </c>
      <c r="F18" s="9">
        <f ca="1">IF(tblEquipmentInventory[[#This Row],[วันที่ส่งมอบ]]&lt;&gt;"",TODAY()-tblEquipmentInventory[[#This Row],[วันที่ส่งมอบ]],"")</f>
        <v>250</v>
      </c>
    </row>
    <row r="19" spans="2:6" x14ac:dyDescent="0.25">
      <c r="B19" s="4" t="s">
        <v>13</v>
      </c>
      <c r="C19" s="4" t="s">
        <v>57</v>
      </c>
      <c r="D19" s="4" t="s">
        <v>44</v>
      </c>
      <c r="E19" s="10">
        <f ca="1">TODAY()-45</f>
        <v>41233</v>
      </c>
      <c r="F19" s="9">
        <f ca="1">IF(tblEquipmentInventory[[#This Row],[วันที่ส่งมอบ]]&lt;&gt;"",TODAY()-tblEquipmentInventory[[#This Row],[วันที่ส่งมอบ]],"")</f>
        <v>45</v>
      </c>
    </row>
    <row r="20" spans="2:6" x14ac:dyDescent="0.25">
      <c r="B20" s="4" t="s">
        <v>14</v>
      </c>
      <c r="C20" s="4" t="s">
        <v>67</v>
      </c>
      <c r="D20" s="4" t="s">
        <v>48</v>
      </c>
      <c r="E20" s="10">
        <f ca="1">TODAY()-502</f>
        <v>40776</v>
      </c>
      <c r="F20" s="9">
        <f ca="1">IF(tblEquipmentInventory[[#This Row],[วันที่ส่งมอบ]]&lt;&gt;"",TODAY()-tblEquipmentInventory[[#This Row],[วันที่ส่งมอบ]],"")</f>
        <v>502</v>
      </c>
    </row>
    <row r="21" spans="2:6" x14ac:dyDescent="0.25">
      <c r="B21" s="4" t="s">
        <v>15</v>
      </c>
      <c r="C21" s="4" t="s">
        <v>66</v>
      </c>
      <c r="D21" s="4" t="s">
        <v>36</v>
      </c>
      <c r="E21" s="10">
        <f ca="1">TODAY()-350</f>
        <v>40928</v>
      </c>
      <c r="F21" s="9">
        <f ca="1">IF(tblEquipmentInventory[[#This Row],[วันที่ส่งมอบ]]&lt;&gt;"",TODAY()-tblEquipmentInventory[[#This Row],[วันที่ส่งมอบ]],"")</f>
        <v>350</v>
      </c>
    </row>
    <row r="22" spans="2:6" x14ac:dyDescent="0.25">
      <c r="B22" s="4" t="s">
        <v>16</v>
      </c>
      <c r="C22" s="4" t="s">
        <v>58</v>
      </c>
      <c r="D22" s="4" t="s">
        <v>54</v>
      </c>
      <c r="E22" s="10">
        <f ca="1">TODAY()-125</f>
        <v>41153</v>
      </c>
      <c r="F22" s="9">
        <f ca="1">IF(tblEquipmentInventory[[#This Row],[วันที่ส่งมอบ]]&lt;&gt;"",TODAY()-tblEquipmentInventory[[#This Row],[วันที่ส่งมอบ]],"")</f>
        <v>125</v>
      </c>
    </row>
    <row r="23" spans="2:6" x14ac:dyDescent="0.25">
      <c r="B23" s="4" t="s">
        <v>17</v>
      </c>
      <c r="C23" s="4" t="s">
        <v>69</v>
      </c>
      <c r="D23" s="4" t="s">
        <v>50</v>
      </c>
      <c r="E23" s="10">
        <f ca="1">TODAY()-90</f>
        <v>41188</v>
      </c>
      <c r="F23" s="9">
        <f ca="1">IF(tblEquipmentInventory[[#This Row],[วันที่ส่งมอบ]]&lt;&gt;"",TODAY()-tblEquipmentInventory[[#This Row],[วันที่ส่งมอบ]],"")</f>
        <v>90</v>
      </c>
    </row>
    <row r="24" spans="2:6" x14ac:dyDescent="0.25">
      <c r="B24" s="4" t="s">
        <v>18</v>
      </c>
      <c r="C24" s="4" t="s">
        <v>56</v>
      </c>
      <c r="D24" s="4" t="s">
        <v>51</v>
      </c>
      <c r="E24" s="10">
        <f ca="1">TODAY()-730</f>
        <v>40548</v>
      </c>
      <c r="F24" s="9">
        <f ca="1">IF(tblEquipmentInventory[[#This Row],[วันที่ส่งมอบ]]&lt;&gt;"",TODAY()-tblEquipmentInventory[[#This Row],[วันที่ส่งมอบ]],"")</f>
        <v>730</v>
      </c>
    </row>
    <row r="25" spans="2:6" x14ac:dyDescent="0.25">
      <c r="B25" s="4" t="s">
        <v>19</v>
      </c>
      <c r="C25" s="4" t="s">
        <v>60</v>
      </c>
      <c r="D25" s="4" t="s">
        <v>38</v>
      </c>
      <c r="E25" s="10">
        <f ca="1">TODAY()-540</f>
        <v>40738</v>
      </c>
      <c r="F25" s="9">
        <f ca="1">IF(tblEquipmentInventory[[#This Row],[วันที่ส่งมอบ]]&lt;&gt;"",TODAY()-tblEquipmentInventory[[#This Row],[วันที่ส่งมอบ]],"")</f>
        <v>540</v>
      </c>
    </row>
    <row r="26" spans="2:6" x14ac:dyDescent="0.25">
      <c r="B26" s="4" t="s">
        <v>20</v>
      </c>
      <c r="C26" s="4" t="s">
        <v>64</v>
      </c>
      <c r="D26" s="4" t="s">
        <v>42</v>
      </c>
      <c r="E26" s="10">
        <f ca="1">TODAY()-18</f>
        <v>41260</v>
      </c>
      <c r="F26" s="9">
        <f ca="1">IF(tblEquipmentInventory[[#This Row],[วันที่ส่งมอบ]]&lt;&gt;"",TODAY()-tblEquipmentInventory[[#This Row],[วันที่ส่งมอบ]],"")</f>
        <v>18</v>
      </c>
    </row>
    <row r="27" spans="2:6" x14ac:dyDescent="0.25">
      <c r="B27" s="4" t="s">
        <v>21</v>
      </c>
      <c r="C27" s="4" t="s">
        <v>63</v>
      </c>
      <c r="D27" s="4" t="s">
        <v>43</v>
      </c>
      <c r="E27" s="10">
        <f ca="1">TODAY()-283</f>
        <v>40995</v>
      </c>
      <c r="F27" s="9">
        <f ca="1">IF(tblEquipmentInventory[[#This Row],[วันที่ส่งมอบ]]&lt;&gt;"",TODAY()-tblEquipmentInventory[[#This Row],[วันที่ส่งมอบ]],"")</f>
        <v>283</v>
      </c>
    </row>
    <row r="28" spans="2:6" x14ac:dyDescent="0.25">
      <c r="B28" s="4" t="s">
        <v>22</v>
      </c>
      <c r="C28" s="4" t="s">
        <v>67</v>
      </c>
      <c r="D28" s="4" t="s">
        <v>44</v>
      </c>
      <c r="E28" s="10">
        <f ca="1">TODAY()-479</f>
        <v>40799</v>
      </c>
      <c r="F28" s="9">
        <f ca="1">IF(tblEquipmentInventory[[#This Row],[วันที่ส่งมอบ]]&lt;&gt;"",TODAY()-tblEquipmentInventory[[#This Row],[วันที่ส่งมอบ]],"")</f>
        <v>479</v>
      </c>
    </row>
    <row r="29" spans="2:6" x14ac:dyDescent="0.25">
      <c r="B29" s="4" t="s">
        <v>23</v>
      </c>
      <c r="C29" s="4" t="s">
        <v>64</v>
      </c>
      <c r="D29" s="4" t="s">
        <v>54</v>
      </c>
      <c r="E29" s="10">
        <f ca="1">TODAY()-355</f>
        <v>40923</v>
      </c>
      <c r="F29" s="9">
        <f ca="1">IF(tblEquipmentInventory[[#This Row],[วันที่ส่งมอบ]]&lt;&gt;"",TODAY()-tblEquipmentInventory[[#This Row],[วันที่ส่งมอบ]],"")</f>
        <v>355</v>
      </c>
    </row>
    <row r="30" spans="2:6" x14ac:dyDescent="0.25">
      <c r="B30" s="4" t="s">
        <v>24</v>
      </c>
      <c r="C30" s="4" t="s">
        <v>68</v>
      </c>
      <c r="D30" s="4" t="s">
        <v>42</v>
      </c>
      <c r="E30" s="10">
        <f ca="1">TODAY()-28</f>
        <v>41250</v>
      </c>
      <c r="F30" s="9">
        <f ca="1">IF(tblEquipmentInventory[[#This Row],[วันที่ส่งมอบ]]&lt;&gt;"",TODAY()-tblEquipmentInventory[[#This Row],[วันที่ส่งมอบ]],"")</f>
        <v>28</v>
      </c>
    </row>
    <row r="31" spans="2:6" x14ac:dyDescent="0.25">
      <c r="B31" s="4" t="s">
        <v>25</v>
      </c>
      <c r="C31" s="4" t="s">
        <v>69</v>
      </c>
      <c r="D31" s="4" t="s">
        <v>43</v>
      </c>
      <c r="E31" s="10">
        <f ca="1">TODAY()-28</f>
        <v>41250</v>
      </c>
      <c r="F31" s="9">
        <f ca="1">IF(tblEquipmentInventory[[#This Row],[วันที่ส่งมอบ]]&lt;&gt;"",TODAY()-tblEquipmentInventory[[#This Row],[วันที่ส่งมอบ]],"")</f>
        <v>28</v>
      </c>
    </row>
    <row r="32" spans="2:6" x14ac:dyDescent="0.25">
      <c r="B32" s="4" t="s">
        <v>26</v>
      </c>
      <c r="C32" s="4" t="s">
        <v>63</v>
      </c>
      <c r="D32" s="4" t="s">
        <v>54</v>
      </c>
      <c r="E32" s="10">
        <f ca="1">TODAY()-736</f>
        <v>40542</v>
      </c>
      <c r="F32" s="9">
        <f ca="1">IF(tblEquipmentInventory[[#This Row],[วันที่ส่งมอบ]]&lt;&gt;"",TODAY()-tblEquipmentInventory[[#This Row],[วันที่ส่งมอบ]],"")</f>
        <v>736</v>
      </c>
    </row>
    <row r="33" spans="2:6" x14ac:dyDescent="0.25">
      <c r="B33" s="4" t="s">
        <v>27</v>
      </c>
      <c r="C33" s="4" t="s">
        <v>68</v>
      </c>
      <c r="D33" s="4" t="s">
        <v>47</v>
      </c>
      <c r="E33" s="10">
        <f ca="1">TODAY()-68</f>
        <v>41210</v>
      </c>
      <c r="F33" s="9">
        <f ca="1">IF(tblEquipmentInventory[[#This Row],[วันที่ส่งมอบ]]&lt;&gt;"",TODAY()-tblEquipmentInventory[[#This Row],[วันที่ส่งมอบ]],"")</f>
        <v>68</v>
      </c>
    </row>
    <row r="34" spans="2:6" x14ac:dyDescent="0.25">
      <c r="B34" s="4" t="s">
        <v>28</v>
      </c>
      <c r="C34" s="4" t="s">
        <v>66</v>
      </c>
      <c r="D34" s="4" t="s">
        <v>49</v>
      </c>
      <c r="E34" s="10">
        <f ca="1">TODAY()-67</f>
        <v>41211</v>
      </c>
      <c r="F34" s="9">
        <f ca="1">IF(tblEquipmentInventory[[#This Row],[วันที่ส่งมอบ]]&lt;&gt;"",TODAY()-tblEquipmentInventory[[#This Row],[วันที่ส่งมอบ]],"")</f>
        <v>67</v>
      </c>
    </row>
    <row r="35" spans="2:6" x14ac:dyDescent="0.25">
      <c r="B35" s="4" t="s">
        <v>29</v>
      </c>
      <c r="C35" s="4" t="s">
        <v>57</v>
      </c>
      <c r="D35" s="4" t="s">
        <v>38</v>
      </c>
      <c r="E35" s="10">
        <f ca="1">TODAY()-149</f>
        <v>41129</v>
      </c>
      <c r="F35" s="9">
        <f ca="1">IF(tblEquipmentInventory[[#This Row],[วันที่ส่งมอบ]]&lt;&gt;"",TODAY()-tblEquipmentInventory[[#This Row],[วันที่ส่งมอบ]],"")</f>
        <v>149</v>
      </c>
    </row>
  </sheetData>
  <mergeCells count="2">
    <mergeCell ref="B1:C3"/>
    <mergeCell ref="E1:F1"/>
  </mergeCells>
  <conditionalFormatting sqref="B6:B35 E6:F35">
    <cfRule type="expression" dxfId="15" priority="3">
      <formula>$F6&gt;CHOOSE(valHSelection,999999999,90,30,365)</formula>
    </cfRule>
  </conditionalFormatting>
  <conditionalFormatting sqref="C6:C35">
    <cfRule type="expression" dxfId="14" priority="2">
      <formula>$F6&gt;CHOOSE(valHSelection,999999999,90,30,365)</formula>
    </cfRule>
  </conditionalFormatting>
  <conditionalFormatting sqref="D6:D35">
    <cfRule type="expression" dxfId="13" priority="1">
      <formula>$F6&gt;CHOOSE(valHSelection,999999999,90,30,365)</formula>
    </cfRule>
  </conditionalFormatting>
  <dataValidations count="2">
    <dataValidation type="list" allowBlank="1" showInputMessage="1" sqref="D6:D35">
      <formula1>lstEmployees</formula1>
    </dataValidation>
    <dataValidation type="list" allowBlank="1" showInputMessage="1" sqref="C6:C35">
      <formula1>lstItems</formula1>
    </dataValidation>
  </dataValidations>
  <printOptions horizontalCentered="1"/>
  <pageMargins left="0.25" right="0.25" top="0.75" bottom="0.75" header="0.3" footer="0.3"/>
  <pageSetup scale="81" fitToHeight="0" orientation="portrait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ปุ่มตัวเลือก1">
              <controlPr defaultSize="0" autoFill="0" autoLine="0" autoPict="0" altText="ตัวเลือกไม่ไฮไลต์">
                <anchor moveWithCells="1">
                  <from>
                    <xdr:col>4</xdr:col>
                    <xdr:colOff>57150</xdr:colOff>
                    <xdr:row>2</xdr:row>
                    <xdr:rowOff>57150</xdr:rowOff>
                  </from>
                  <to>
                    <xdr:col>4</xdr:col>
                    <xdr:colOff>1247775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ปุ่มตัวเลือก 2">
              <controlPr defaultSize="0" autoFill="0" autoLine="0" autoPict="0" altText="ตัวเลือก 3 เดือน">
                <anchor moveWithCells="1">
                  <from>
                    <xdr:col>5</xdr:col>
                    <xdr:colOff>257175</xdr:colOff>
                    <xdr:row>2</xdr:row>
                    <xdr:rowOff>57150</xdr:rowOff>
                  </from>
                  <to>
                    <xdr:col>5</xdr:col>
                    <xdr:colOff>1447800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ปุ่มตัวเลือก 3">
              <controlPr defaultSize="0" autoFill="0" autoLine="0" autoPict="0" altText="ตัวเลือก 1 เดือน">
                <anchor moveWithCells="1">
                  <from>
                    <xdr:col>4</xdr:col>
                    <xdr:colOff>57150</xdr:colOff>
                    <xdr:row>2</xdr:row>
                    <xdr:rowOff>228600</xdr:rowOff>
                  </from>
                  <to>
                    <xdr:col>4</xdr:col>
                    <xdr:colOff>1247775</xdr:colOff>
                    <xdr:row>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ปุ่มตัวเลือก 4">
              <controlPr defaultSize="0" autoFill="0" autoLine="0" autoPict="0" altText="ตัวเลือก 1 ปี">
                <anchor moveWithCells="1">
                  <from>
                    <xdr:col>5</xdr:col>
                    <xdr:colOff>266700</xdr:colOff>
                    <xdr:row>2</xdr:row>
                    <xdr:rowOff>228600</xdr:rowOff>
                  </from>
                  <to>
                    <xdr:col>5</xdr:col>
                    <xdr:colOff>1457325</xdr:colOff>
                    <xdr:row>2</xdr:row>
                    <xdr:rowOff>409575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9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D23"/>
  <sheetViews>
    <sheetView showGridLines="0" workbookViewId="0"/>
  </sheetViews>
  <sheetFormatPr defaultRowHeight="15" x14ac:dyDescent="0.25"/>
  <cols>
    <col min="1" max="1" width="2.85546875" style="1" customWidth="1"/>
    <col min="2" max="2" width="26.28515625" style="1" customWidth="1"/>
    <col min="3" max="3" width="3.5703125" style="1" customWidth="1"/>
    <col min="4" max="4" width="30.28515625" style="1" customWidth="1"/>
    <col min="5" max="5" width="3.5703125" style="1" customWidth="1"/>
    <col min="6" max="6" width="9.140625" style="1" customWidth="1"/>
    <col min="7" max="16384" width="9.140625" style="1"/>
  </cols>
  <sheetData>
    <row r="1" spans="2:4" ht="41.25" customHeight="1" x14ac:dyDescent="0.25"/>
    <row r="2" spans="2:4" ht="41.25" customHeight="1" x14ac:dyDescent="0.25"/>
    <row r="3" spans="2:4" ht="29.25" customHeight="1" x14ac:dyDescent="0.25">
      <c r="B3" s="2" t="s">
        <v>35</v>
      </c>
      <c r="C3" s="3"/>
      <c r="D3" s="2" t="s">
        <v>72</v>
      </c>
    </row>
    <row r="4" spans="2:4" x14ac:dyDescent="0.25">
      <c r="B4" s="4" t="s">
        <v>36</v>
      </c>
      <c r="D4" s="4" t="s">
        <v>56</v>
      </c>
    </row>
    <row r="5" spans="2:4" x14ac:dyDescent="0.25">
      <c r="B5" s="4" t="s">
        <v>37</v>
      </c>
      <c r="D5" s="4" t="s">
        <v>57</v>
      </c>
    </row>
    <row r="6" spans="2:4" x14ac:dyDescent="0.25">
      <c r="B6" s="4" t="s">
        <v>38</v>
      </c>
      <c r="D6" s="4" t="s">
        <v>58</v>
      </c>
    </row>
    <row r="7" spans="2:4" x14ac:dyDescent="0.25">
      <c r="B7" s="4" t="s">
        <v>39</v>
      </c>
      <c r="D7" s="4" t="s">
        <v>59</v>
      </c>
    </row>
    <row r="8" spans="2:4" x14ac:dyDescent="0.25">
      <c r="B8" s="4" t="s">
        <v>40</v>
      </c>
      <c r="D8" s="4" t="s">
        <v>60</v>
      </c>
    </row>
    <row r="9" spans="2:4" x14ac:dyDescent="0.25">
      <c r="B9" s="4" t="s">
        <v>41</v>
      </c>
      <c r="D9" s="4" t="s">
        <v>61</v>
      </c>
    </row>
    <row r="10" spans="2:4" x14ac:dyDescent="0.25">
      <c r="B10" s="4" t="s">
        <v>42</v>
      </c>
      <c r="D10" s="4" t="s">
        <v>62</v>
      </c>
    </row>
    <row r="11" spans="2:4" x14ac:dyDescent="0.25">
      <c r="B11" s="4" t="s">
        <v>43</v>
      </c>
      <c r="D11" s="4" t="s">
        <v>63</v>
      </c>
    </row>
    <row r="12" spans="2:4" x14ac:dyDescent="0.25">
      <c r="B12" s="4" t="s">
        <v>44</v>
      </c>
      <c r="D12" s="4" t="s">
        <v>64</v>
      </c>
    </row>
    <row r="13" spans="2:4" x14ac:dyDescent="0.25">
      <c r="B13" s="4" t="s">
        <v>45</v>
      </c>
      <c r="D13" s="4" t="s">
        <v>65</v>
      </c>
    </row>
    <row r="14" spans="2:4" x14ac:dyDescent="0.25">
      <c r="B14" s="4" t="s">
        <v>46</v>
      </c>
      <c r="D14" s="4" t="s">
        <v>66</v>
      </c>
    </row>
    <row r="15" spans="2:4" x14ac:dyDescent="0.25">
      <c r="B15" s="4" t="s">
        <v>47</v>
      </c>
      <c r="D15" s="4" t="s">
        <v>67</v>
      </c>
    </row>
    <row r="16" spans="2:4" x14ac:dyDescent="0.25">
      <c r="B16" s="4" t="s">
        <v>48</v>
      </c>
      <c r="D16" s="4" t="s">
        <v>68</v>
      </c>
    </row>
    <row r="17" spans="2:4" x14ac:dyDescent="0.25">
      <c r="B17" s="4" t="s">
        <v>49</v>
      </c>
      <c r="D17" s="4" t="s">
        <v>71</v>
      </c>
    </row>
    <row r="18" spans="2:4" x14ac:dyDescent="0.25">
      <c r="B18" s="4" t="s">
        <v>50</v>
      </c>
      <c r="D18" s="4" t="s">
        <v>69</v>
      </c>
    </row>
    <row r="19" spans="2:4" x14ac:dyDescent="0.25">
      <c r="B19" s="4" t="s">
        <v>51</v>
      </c>
    </row>
    <row r="20" spans="2:4" x14ac:dyDescent="0.25">
      <c r="B20" s="4" t="s">
        <v>52</v>
      </c>
    </row>
    <row r="21" spans="2:4" x14ac:dyDescent="0.25">
      <c r="B21" s="4" t="s">
        <v>53</v>
      </c>
    </row>
    <row r="22" spans="2:4" x14ac:dyDescent="0.25">
      <c r="B22" s="4" t="s">
        <v>54</v>
      </c>
    </row>
    <row r="23" spans="2:4" x14ac:dyDescent="0.25">
      <c r="B23" s="4" t="s">
        <v>55</v>
      </c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0164e30-f6e2-4fcb-a5e1-373c3bc191c6" xsi:nil="true"/>
    <AssetExpire xmlns="c0164e30-f6e2-4fcb-a5e1-373c3bc191c6">2029-01-01T08:00:00+00:00</AssetExpire>
    <CampaignTagsTaxHTField0 xmlns="c0164e30-f6e2-4fcb-a5e1-373c3bc191c6">
      <Terms xmlns="http://schemas.microsoft.com/office/infopath/2007/PartnerControls"/>
    </CampaignTagsTaxHTField0>
    <IntlLangReviewDate xmlns="c0164e30-f6e2-4fcb-a5e1-373c3bc191c6" xsi:nil="true"/>
    <TPFriendlyName xmlns="c0164e30-f6e2-4fcb-a5e1-373c3bc191c6" xsi:nil="true"/>
    <IntlLangReview xmlns="c0164e30-f6e2-4fcb-a5e1-373c3bc191c6">false</IntlLangReview>
    <LocLastLocAttemptVersionLookup xmlns="c0164e30-f6e2-4fcb-a5e1-373c3bc191c6">854849</LocLastLocAttemptVersionLookup>
    <PolicheckWords xmlns="c0164e30-f6e2-4fcb-a5e1-373c3bc191c6" xsi:nil="true"/>
    <SubmitterId xmlns="c0164e30-f6e2-4fcb-a5e1-373c3bc191c6" xsi:nil="true"/>
    <AcquiredFrom xmlns="c0164e30-f6e2-4fcb-a5e1-373c3bc191c6">Internal MS</AcquiredFrom>
    <EditorialStatus xmlns="c0164e30-f6e2-4fcb-a5e1-373c3bc191c6">Complete</EditorialStatus>
    <Markets xmlns="c0164e30-f6e2-4fcb-a5e1-373c3bc191c6"/>
    <OriginAsset xmlns="c0164e30-f6e2-4fcb-a5e1-373c3bc191c6" xsi:nil="true"/>
    <AssetStart xmlns="c0164e30-f6e2-4fcb-a5e1-373c3bc191c6">2012-08-30T21:19:00+00:00</AssetStart>
    <FriendlyTitle xmlns="c0164e30-f6e2-4fcb-a5e1-373c3bc191c6" xsi:nil="true"/>
    <MarketSpecific xmlns="c0164e30-f6e2-4fcb-a5e1-373c3bc191c6">false</MarketSpecific>
    <TPNamespace xmlns="c0164e30-f6e2-4fcb-a5e1-373c3bc191c6" xsi:nil="true"/>
    <PublishStatusLookup xmlns="c0164e30-f6e2-4fcb-a5e1-373c3bc191c6">
      <Value>275766</Value>
    </PublishStatusLookup>
    <APAuthor xmlns="c0164e30-f6e2-4fcb-a5e1-373c3bc191c6">
      <UserInfo>
        <DisplayName>REDMOND\matthos</DisplayName>
        <AccountId>59</AccountId>
        <AccountType/>
      </UserInfo>
    </APAuthor>
    <TPCommandLine xmlns="c0164e30-f6e2-4fcb-a5e1-373c3bc191c6" xsi:nil="true"/>
    <IntlLangReviewer xmlns="c0164e30-f6e2-4fcb-a5e1-373c3bc191c6" xsi:nil="true"/>
    <OpenTemplate xmlns="c0164e30-f6e2-4fcb-a5e1-373c3bc191c6">true</OpenTemplate>
    <CSXSubmissionDate xmlns="c0164e30-f6e2-4fcb-a5e1-373c3bc191c6" xsi:nil="true"/>
    <TaxCatchAll xmlns="c0164e30-f6e2-4fcb-a5e1-373c3bc191c6"/>
    <Manager xmlns="c0164e30-f6e2-4fcb-a5e1-373c3bc191c6" xsi:nil="true"/>
    <NumericId xmlns="c0164e30-f6e2-4fcb-a5e1-373c3bc191c6" xsi:nil="true"/>
    <ParentAssetId xmlns="c0164e30-f6e2-4fcb-a5e1-373c3bc191c6" xsi:nil="true"/>
    <OriginalSourceMarket xmlns="c0164e30-f6e2-4fcb-a5e1-373c3bc191c6">english</OriginalSourceMarket>
    <ApprovalStatus xmlns="c0164e30-f6e2-4fcb-a5e1-373c3bc191c6">InProgress</ApprovalStatus>
    <TPComponent xmlns="c0164e30-f6e2-4fcb-a5e1-373c3bc191c6" xsi:nil="true"/>
    <EditorialTags xmlns="c0164e30-f6e2-4fcb-a5e1-373c3bc191c6" xsi:nil="true"/>
    <TPExecutable xmlns="c0164e30-f6e2-4fcb-a5e1-373c3bc191c6" xsi:nil="true"/>
    <TPLaunchHelpLink xmlns="c0164e30-f6e2-4fcb-a5e1-373c3bc191c6" xsi:nil="true"/>
    <LocComments xmlns="c0164e30-f6e2-4fcb-a5e1-373c3bc191c6" xsi:nil="true"/>
    <LocRecommendedHandoff xmlns="c0164e30-f6e2-4fcb-a5e1-373c3bc191c6" xsi:nil="true"/>
    <SourceTitle xmlns="c0164e30-f6e2-4fcb-a5e1-373c3bc191c6" xsi:nil="true"/>
    <CSXUpdate xmlns="c0164e30-f6e2-4fcb-a5e1-373c3bc191c6">false</CSXUpdate>
    <IntlLocPriority xmlns="c0164e30-f6e2-4fcb-a5e1-373c3bc191c6" xsi:nil="true"/>
    <UAProjectedTotalWords xmlns="c0164e30-f6e2-4fcb-a5e1-373c3bc191c6" xsi:nil="true"/>
    <AssetType xmlns="c0164e30-f6e2-4fcb-a5e1-373c3bc191c6">TP</AssetType>
    <MachineTranslated xmlns="c0164e30-f6e2-4fcb-a5e1-373c3bc191c6">false</MachineTranslated>
    <OutputCachingOn xmlns="c0164e30-f6e2-4fcb-a5e1-373c3bc191c6">false</OutputCachingOn>
    <TemplateStatus xmlns="c0164e30-f6e2-4fcb-a5e1-373c3bc191c6">Complete</TemplateStatus>
    <IsSearchable xmlns="c0164e30-f6e2-4fcb-a5e1-373c3bc191c6">true</IsSearchable>
    <ContentItem xmlns="c0164e30-f6e2-4fcb-a5e1-373c3bc191c6" xsi:nil="true"/>
    <HandoffToMSDN xmlns="c0164e30-f6e2-4fcb-a5e1-373c3bc191c6" xsi:nil="true"/>
    <ShowIn xmlns="c0164e30-f6e2-4fcb-a5e1-373c3bc191c6">Show everywhere</ShowIn>
    <ThumbnailAssetId xmlns="c0164e30-f6e2-4fcb-a5e1-373c3bc191c6" xsi:nil="true"/>
    <UALocComments xmlns="c0164e30-f6e2-4fcb-a5e1-373c3bc191c6" xsi:nil="true"/>
    <UALocRecommendation xmlns="c0164e30-f6e2-4fcb-a5e1-373c3bc191c6">Localize</UALocRecommendation>
    <LastModifiedDateTime xmlns="c0164e30-f6e2-4fcb-a5e1-373c3bc191c6" xsi:nil="true"/>
    <LegacyData xmlns="c0164e30-f6e2-4fcb-a5e1-373c3bc191c6" xsi:nil="true"/>
    <LocManualTestRequired xmlns="c0164e30-f6e2-4fcb-a5e1-373c3bc191c6">false</LocManualTestRequired>
    <LocMarketGroupTiers2 xmlns="c0164e30-f6e2-4fcb-a5e1-373c3bc191c6" xsi:nil="true"/>
    <ClipArtFilename xmlns="c0164e30-f6e2-4fcb-a5e1-373c3bc191c6" xsi:nil="true"/>
    <TPApplication xmlns="c0164e30-f6e2-4fcb-a5e1-373c3bc191c6" xsi:nil="true"/>
    <CSXHash xmlns="c0164e30-f6e2-4fcb-a5e1-373c3bc191c6" xsi:nil="true"/>
    <DirectSourceMarket xmlns="c0164e30-f6e2-4fcb-a5e1-373c3bc191c6">english</DirectSourceMarket>
    <PrimaryImageGen xmlns="c0164e30-f6e2-4fcb-a5e1-373c3bc191c6">false</PrimaryImageGen>
    <PlannedPubDate xmlns="c0164e30-f6e2-4fcb-a5e1-373c3bc191c6" xsi:nil="true"/>
    <CSXSubmissionMarket xmlns="c0164e30-f6e2-4fcb-a5e1-373c3bc191c6" xsi:nil="true"/>
    <Downloads xmlns="c0164e30-f6e2-4fcb-a5e1-373c3bc191c6">0</Downloads>
    <ArtSampleDocs xmlns="c0164e30-f6e2-4fcb-a5e1-373c3bc191c6" xsi:nil="true"/>
    <TrustLevel xmlns="c0164e30-f6e2-4fcb-a5e1-373c3bc191c6">1 Microsoft Managed Content</TrustLevel>
    <BlockPublish xmlns="c0164e30-f6e2-4fcb-a5e1-373c3bc191c6">false</BlockPublish>
    <TPLaunchHelpLinkType xmlns="c0164e30-f6e2-4fcb-a5e1-373c3bc191c6">Template</TPLaunchHelpLinkType>
    <LocalizationTagsTaxHTField0 xmlns="c0164e30-f6e2-4fcb-a5e1-373c3bc191c6">
      <Terms xmlns="http://schemas.microsoft.com/office/infopath/2007/PartnerControls"/>
    </LocalizationTagsTaxHTField0>
    <BusinessGroup xmlns="c0164e30-f6e2-4fcb-a5e1-373c3bc191c6" xsi:nil="true"/>
    <Providers xmlns="c0164e30-f6e2-4fcb-a5e1-373c3bc191c6" xsi:nil="true"/>
    <TemplateTemplateType xmlns="c0164e30-f6e2-4fcb-a5e1-373c3bc191c6">Excel Spreadsheet Template</TemplateTemplateType>
    <TimesCloned xmlns="c0164e30-f6e2-4fcb-a5e1-373c3bc191c6" xsi:nil="true"/>
    <TPAppVersion xmlns="c0164e30-f6e2-4fcb-a5e1-373c3bc191c6" xsi:nil="true"/>
    <VoteCount xmlns="c0164e30-f6e2-4fcb-a5e1-373c3bc191c6" xsi:nil="true"/>
    <FeatureTagsTaxHTField0 xmlns="c0164e30-f6e2-4fcb-a5e1-373c3bc191c6">
      <Terms xmlns="http://schemas.microsoft.com/office/infopath/2007/PartnerControls"/>
    </FeatureTagsTaxHTField0>
    <Provider xmlns="c0164e30-f6e2-4fcb-a5e1-373c3bc191c6" xsi:nil="true"/>
    <UACurrentWords xmlns="c0164e30-f6e2-4fcb-a5e1-373c3bc191c6" xsi:nil="true"/>
    <AssetId xmlns="c0164e30-f6e2-4fcb-a5e1-373c3bc191c6">TP103427400</AssetId>
    <TPClientViewer xmlns="c0164e30-f6e2-4fcb-a5e1-373c3bc191c6" xsi:nil="true"/>
    <DSATActionTaken xmlns="c0164e30-f6e2-4fcb-a5e1-373c3bc191c6" xsi:nil="true"/>
    <APEditor xmlns="c0164e30-f6e2-4fcb-a5e1-373c3bc191c6">
      <UserInfo>
        <DisplayName/>
        <AccountId xsi:nil="true"/>
        <AccountType/>
      </UserInfo>
    </APEditor>
    <TPInstallLocation xmlns="c0164e30-f6e2-4fcb-a5e1-373c3bc191c6" xsi:nil="true"/>
    <OOCacheId xmlns="c0164e30-f6e2-4fcb-a5e1-373c3bc191c6" xsi:nil="true"/>
    <IsDeleted xmlns="c0164e30-f6e2-4fcb-a5e1-373c3bc191c6">false</IsDeleted>
    <PublishTargets xmlns="c0164e30-f6e2-4fcb-a5e1-373c3bc191c6">OfficeOnlineVNext</PublishTargets>
    <ApprovalLog xmlns="c0164e30-f6e2-4fcb-a5e1-373c3bc191c6" xsi:nil="true"/>
    <BugNumber xmlns="c0164e30-f6e2-4fcb-a5e1-373c3bc191c6" xsi:nil="true"/>
    <CrawlForDependencies xmlns="c0164e30-f6e2-4fcb-a5e1-373c3bc191c6">false</CrawlForDependencies>
    <InternalTagsTaxHTField0 xmlns="c0164e30-f6e2-4fcb-a5e1-373c3bc191c6">
      <Terms xmlns="http://schemas.microsoft.com/office/infopath/2007/PartnerControls"/>
    </InternalTagsTaxHTField0>
    <LastHandOff xmlns="c0164e30-f6e2-4fcb-a5e1-373c3bc191c6" xsi:nil="true"/>
    <Milestone xmlns="c0164e30-f6e2-4fcb-a5e1-373c3bc191c6" xsi:nil="true"/>
    <OriginalRelease xmlns="c0164e30-f6e2-4fcb-a5e1-373c3bc191c6">15</OriginalRelease>
    <RecommendationsModifier xmlns="c0164e30-f6e2-4fcb-a5e1-373c3bc191c6" xsi:nil="true"/>
    <ScenarioTagsTaxHTField0 xmlns="c0164e30-f6e2-4fcb-a5e1-373c3bc191c6">
      <Terms xmlns="http://schemas.microsoft.com/office/infopath/2007/PartnerControls"/>
    </ScenarioTagsTaxHTField0>
    <UANotes xmlns="c0164e30-f6e2-4fcb-a5e1-373c3bc191c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C474462-006D-484E-9B7E-63986CDCAAB2}"/>
</file>

<file path=customXml/itemProps2.xml><?xml version="1.0" encoding="utf-8"?>
<ds:datastoreItem xmlns:ds="http://schemas.openxmlformats.org/officeDocument/2006/customXml" ds:itemID="{A4674849-AD5D-4EC8-85DC-2ED14C3C8002}"/>
</file>

<file path=customXml/itemProps3.xml><?xml version="1.0" encoding="utf-8"?>
<ds:datastoreItem xmlns:ds="http://schemas.openxmlformats.org/officeDocument/2006/customXml" ds:itemID="{1EECB0ED-EF75-487F-B66D-6ADD00ECE4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คลังอุปกรณ์</vt:lpstr>
      <vt:lpstr>การตั้งค่า</vt:lpstr>
      <vt:lpstr>lstEmployees</vt:lpstr>
      <vt:lpstr>lstItems</vt:lpstr>
      <vt:lpstr>valHSelection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Chutawadchara Kaentubtim</cp:lastModifiedBy>
  <dcterms:created xsi:type="dcterms:W3CDTF">2012-08-28T20:32:32Z</dcterms:created>
  <dcterms:modified xsi:type="dcterms:W3CDTF">2013-01-04T06:16:05Z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0x010100D0CEEBE0F37842489D6D993FE8FD8A0604009474E9FCFE7DB94596F9220168507702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