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ftp\MNET\Lalissa\01_Template\2018_016_WordTech_Accessible_Templates_WAC_B5\04_PreDTP_Done\uk-UA\"/>
    </mc:Choice>
  </mc:AlternateContent>
  <xr:revisionPtr revIDLastSave="0" documentId="12_ncr:500000_{7D7D7E53-FEB2-43FA-934D-87FF2F40C800}" xr6:coauthVersionLast="32" xr6:coauthVersionMax="32" xr10:uidLastSave="{00000000-0000-0000-0000-000000000000}"/>
  <bookViews>
    <workbookView xWindow="0" yWindow="0" windowWidth="28530" windowHeight="13905" xr2:uid="{00000000-000D-0000-FFFF-FFFF00000000}"/>
  </bookViews>
  <sheets>
    <sheet name="Рахунок за надані послуги" sheetId="1" r:id="rId1"/>
    <sheet name="Клієнти" sheetId="3" r:id="rId2"/>
  </sheets>
  <definedNames>
    <definedName name="Аванс">'Рахунок за надані послуги'!$H$17</definedName>
    <definedName name="_xlnm.Print_Titles" localSheetId="1">Клієнти!$2:$2</definedName>
    <definedName name="_xlnm.Print_Titles" localSheetId="0">'Рахунок за надані послуги'!$9:$9</definedName>
    <definedName name="Заголовок_2">Список_клієнтів[[#Headers],[Назва організації]]</definedName>
    <definedName name="Заголовок_стовпця_1">Позиції_рахунка_фактури[[#Headers],[ДАТА]]</definedName>
    <definedName name="Імя_отримувача">'Рахунок за надані послуги'!$C$5</definedName>
    <definedName name="Назва_організації">'Рахунок за надані послуги'!$B$2</definedName>
    <definedName name="_xlnm.Print_Area" localSheetId="1">Клієнти!$A:$L</definedName>
    <definedName name="_xlnm.Print_Area" localSheetId="0">'Рахунок за надані послуги'!$A:$I</definedName>
    <definedName name="Область_заголовка_1_рядка..H3">'Рахунок за надані послуги'!$G$1</definedName>
    <definedName name="Область_заголовка_1_стовпця..G6.1">'Рахунок за надані послуги'!$G$5</definedName>
    <definedName name="Область_заголовка_2_рядка..C8">'Рахунок за надані послуги'!$B$5</definedName>
    <definedName name="Область_заголовка_3_рядка..E8">'Рахунок за надані послуги'!$D$5</definedName>
    <definedName name="Область_заголовка_4_рядка..H18">'Рахунок за надані послуги'!$G$16</definedName>
    <definedName name="Пошук_клієнта">Список_клієнтів[Назва організації]</definedName>
    <definedName name="Проміжний_підсумок_рахунка_фактури">'Рахунок за надані послуги'!$H$16</definedName>
  </definedNames>
  <calcPr calcId="162913"/>
</workbook>
</file>

<file path=xl/calcChain.xml><?xml version="1.0" encoding="utf-8"?>
<calcChain xmlns="http://schemas.openxmlformats.org/spreadsheetml/2006/main">
  <c r="B10" i="1" l="1"/>
  <c r="B11" i="1"/>
  <c r="B12" i="1"/>
  <c r="H2" i="1"/>
  <c r="H3" i="1"/>
  <c r="B17" i="1" l="1"/>
  <c r="H11" i="1"/>
  <c r="H12" i="1"/>
  <c r="H13" i="1"/>
  <c r="H14" i="1"/>
  <c r="H15" i="1"/>
  <c r="H10" i="1"/>
  <c r="E8" i="1"/>
  <c r="C8" i="1"/>
  <c r="E7" i="1"/>
  <c r="C7" i="1"/>
  <c r="E6" i="1"/>
  <c r="C6" i="1"/>
  <c r="E5" i="1"/>
  <c r="H16" i="1" l="1"/>
  <c r="H18" i="1" s="1"/>
</calcChain>
</file>

<file path=xl/sharedStrings.xml><?xml version="1.0" encoding="utf-8"?>
<sst xmlns="http://schemas.openxmlformats.org/spreadsheetml/2006/main" count="66" uniqueCount="62">
  <si>
    <t>Проектний інститут</t>
  </si>
  <si>
    <t>вул. Головна, 123</t>
  </si>
  <si>
    <t>Київська обл., м. Київ, 12345</t>
  </si>
  <si>
    <t>Одержувач рахунка:</t>
  </si>
  <si>
    <t>Адреса:</t>
  </si>
  <si>
    <t>ДАТА</t>
  </si>
  <si>
    <t>Загальна сума підлягає сплаті протягом &lt;#&gt; дн. На суму простроченої заборгованості нараховується штраф у розмірі &lt;#&gt;% на місяць.</t>
  </si>
  <si>
    <t>Телефон:</t>
  </si>
  <si>
    <t>Факс:</t>
  </si>
  <si>
    <t>ТОВ "Домени України"</t>
  </si>
  <si>
    <t>ОПИС</t>
  </si>
  <si>
    <t>Розробка емблеми</t>
  </si>
  <si>
    <t>Витрати на фокус-групу</t>
  </si>
  <si>
    <t>Оренда приміщення для фокус-групи</t>
  </si>
  <si>
    <t>(123) 123-45-68</t>
  </si>
  <si>
    <t>(123) 123-45-69</t>
  </si>
  <si>
    <t>Ел. пошта:</t>
  </si>
  <si>
    <t>Контактна особа:</t>
  </si>
  <si>
    <t>ЦІНА ЗА ГОДИНУ</t>
  </si>
  <si>
    <t>CustomerService@sellbuy-ukr-123.com</t>
  </si>
  <si>
    <t>www.sellbuy-ukr-123.com</t>
  </si>
  <si>
    <t>К-ТЬ ГОДИН</t>
  </si>
  <si>
    <t>ФІКСОВАНА СТАВКА</t>
  </si>
  <si>
    <t>Номер рахунка-фактури:</t>
  </si>
  <si>
    <t>Дата виставлення рахунка-фактури:</t>
  </si>
  <si>
    <t>Термін оплати:</t>
  </si>
  <si>
    <t xml:space="preserve">Платник: </t>
  </si>
  <si>
    <t>Розробка нового фірмового стилю</t>
  </si>
  <si>
    <t>ЗНИЖКА</t>
  </si>
  <si>
    <t>Проміжний підсумок рахунка-фактури</t>
  </si>
  <si>
    <t>Сума авансу</t>
  </si>
  <si>
    <t>Усього</t>
  </si>
  <si>
    <t>УСЬОГО</t>
  </si>
  <si>
    <t>Клієнти</t>
  </si>
  <si>
    <t>Назва організації</t>
  </si>
  <si>
    <t>Contoso, Ltd</t>
  </si>
  <si>
    <t>Ім’я контактної особи</t>
  </si>
  <si>
    <t>Дмитро Ткачук</t>
  </si>
  <si>
    <t>Богдана Вихор</t>
  </si>
  <si>
    <t>Адреса</t>
  </si>
  <si>
    <t>вул. Дальня, 123</t>
  </si>
  <si>
    <t>вул. Кутова, 123</t>
  </si>
  <si>
    <t>Адреса 2</t>
  </si>
  <si>
    <t>Оф. 123</t>
  </si>
  <si>
    <t>Місто</t>
  </si>
  <si>
    <t>Тернопіль</t>
  </si>
  <si>
    <t>Миколаїв</t>
  </si>
  <si>
    <t>Область</t>
  </si>
  <si>
    <t>Тернопільська обл.</t>
  </si>
  <si>
    <t>Миколаївська обл.</t>
  </si>
  <si>
    <t>Поштовий індекс</t>
  </si>
  <si>
    <t>(432) 555-01-78</t>
  </si>
  <si>
    <t>(432) 555-01-89</t>
  </si>
  <si>
    <t>dmytro@uk-UA_domains-123.ua</t>
  </si>
  <si>
    <t>bogdana@contoso.com</t>
  </si>
  <si>
    <t>Факс</t>
  </si>
  <si>
    <t>(432) 123-45-67</t>
  </si>
  <si>
    <t>(432) 555-01-23</t>
  </si>
  <si>
    <t>Рахунок-фактура за надані послуги</t>
  </si>
  <si>
    <t>РАХУНОК ЗА НАДАНІ ПОСЛУГИ</t>
  </si>
  <si>
    <t>Телефон</t>
  </si>
  <si>
    <t>Ел. Пошта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</si>
</sst>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[&lt;=9999999]###\-####;###\-###\-####"/>
    <numFmt numFmtId="168" formatCode="#,##0.00&quot;₴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 vertical="top"/>
    </xf>
    <xf numFmtId="168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 indent="1"/>
    </xf>
    <xf numFmtId="167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49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6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7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0" fontId="0" fillId="3" borderId="0" xfId="0" applyFill="1">
      <alignment horizontal="left" vertical="center" wrapTex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7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7" fontId="5" fillId="2" borderId="0" xfId="3" applyNumberFormat="1">
      <alignment horizontal="left" vertical="center" wrapText="1" indent="1"/>
    </xf>
    <xf numFmtId="168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8" fontId="7" fillId="0" borderId="2" xfId="10" applyFont="1" applyFill="1" applyBorder="1">
      <alignment horizontal="right" vertical="center" indent="1"/>
    </xf>
    <xf numFmtId="168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8" fontId="0" fillId="0" borderId="0" xfId="9" applyFont="1" applyFill="1" applyBorder="1" applyAlignment="1">
      <alignment horizontal="right" vertical="center"/>
    </xf>
    <xf numFmtId="168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14" fontId="3" fillId="5" borderId="0" xfId="15" applyNumberFormat="1" applyFont="1" applyFill="1">
      <alignment horizontal="right" vertical="center" indent="1"/>
    </xf>
    <xf numFmtId="14" fontId="3" fillId="5" borderId="0" xfId="15" applyNumberFormat="1" applyFont="1" applyFill="1" applyProtection="1">
      <alignment horizontal="right" vertical="center" indent="1"/>
    </xf>
    <xf numFmtId="168" fontId="7" fillId="0" borderId="2" xfId="18" applyNumberFormat="1" applyFill="1" applyBorder="1">
      <alignment horizontal="right" vertical="center"/>
    </xf>
    <xf numFmtId="167" fontId="4" fillId="0" borderId="0" xfId="20" applyFill="1" applyBorder="1" applyAlignment="1" applyProtection="1">
      <alignment horizontal="left" vertical="center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</cellXfs>
  <cellStyles count="27">
    <cellStyle name="Вирівнювання за лівим краєм" xfId="13" xr:uid="{00000000-0005-0000-0000-000001000000}"/>
    <cellStyle name="Вирівнювання за правим краєм" xfId="14" xr:uid="{00000000-0005-0000-0000-000002000000}"/>
    <cellStyle name="Вирівняти за верхнім краєм" xfId="23" xr:uid="{00000000-0005-0000-0000-000003000000}"/>
    <cellStyle name="Відсотковий" xfId="11" builtinId="5" customBuiltin="1"/>
    <cellStyle name="Відступ справа" xfId="25" xr:uid="{00000000-0005-0000-0000-000005000000}"/>
    <cellStyle name="Гіперпосилання" xfId="1" builtinId="8" customBuiltin="1"/>
    <cellStyle name="Грошовий" xfId="9" builtinId="4" customBuiltin="1"/>
    <cellStyle name="Грошовий [0]" xfId="10" builtinId="7" customBuiltin="1"/>
    <cellStyle name="Дата" xfId="15" xr:uid="{00000000-0005-0000-0000-000009000000}"/>
    <cellStyle name="Заголовок 1" xfId="2" builtinId="16" customBuiltin="1"/>
    <cellStyle name="Заголовок 2" xfId="3" builtinId="17" customBuiltin="1"/>
    <cellStyle name="Заголовок 3" xfId="16" builtinId="18" customBuiltin="1"/>
    <cellStyle name="Заголовок 4" xfId="6" builtinId="19" customBuiltin="1"/>
    <cellStyle name="Звичайний" xfId="0" builtinId="0" customBuiltin="1"/>
    <cellStyle name="Клітинки з посиланням" xfId="26" xr:uid="{00000000-0005-0000-0000-00000F000000}"/>
    <cellStyle name="Колірна тема 1" xfId="12" builtinId="29" customBuiltin="1"/>
    <cellStyle name="Назва" xfId="5" builtinId="15" customBuiltin="1"/>
    <cellStyle name="Нижня межа" xfId="24" xr:uid="{00000000-0005-0000-0000-000011000000}"/>
    <cellStyle name="Номер рахунка-фактури та контактна інформація" xfId="22" xr:uid="{00000000-0005-0000-0000-000012000000}"/>
    <cellStyle name="Номер телефону" xfId="20" xr:uid="{00000000-0005-0000-0000-000013000000}"/>
    <cellStyle name="Опис рахунка-фактури" xfId="21" xr:uid="{00000000-0005-0000-0000-000014000000}"/>
    <cellStyle name="Переглянуте гіперпосилання" xfId="4" builtinId="9" customBuiltin="1"/>
    <cellStyle name="Підсумок" xfId="18" builtinId="25" customBuiltin="1"/>
    <cellStyle name="Поштовий індекс" xfId="19" xr:uid="{00000000-0005-0000-0000-000017000000}"/>
    <cellStyle name="Текст пояснення" xfId="17" builtinId="53" customBuiltin="1"/>
    <cellStyle name="Фінансовий" xfId="7" builtinId="3" customBuiltin="1"/>
    <cellStyle name="Фінансовий [0]" xfId="8" builtinId="6" customBuiltin="1"/>
  </cellStyles>
  <dxfs count="13"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numFmt numFmtId="168" formatCode="#,##0.00&quot;₴&quot;"/>
    </dxf>
    <dxf>
      <alignment horizontal="general" vertical="center" textRotation="0" wrapText="1" indent="0" justifyLastLine="0" shrinkToFit="0" readingOrder="0"/>
    </dxf>
    <dxf>
      <numFmt numFmtId="19" formatCode="dd/mm/yyyy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Рахунок-фактура за надані послуги" pivot="0" count="4" xr9:uid="{00000000-0011-0000-FFFF-FFFF00000000}">
      <tableStyleElement type="wholeTable" dxfId="12"/>
      <tableStyleElement type="headerRow" dxfId="11"/>
      <tableStyleElement type="totalRow" dxfId="10"/>
      <tableStyleElement type="la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0;&#1083;&#1110;&#1108;&#1085;&#1090;&#108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72;&#1093;&#1091;&#1085;&#1086;&#1082; &#1079;&#1072; &#1085;&#1072;&#1076;&#1072;&#1085;&#1110; &#1087;&#1086;&#1089;&#1083;&#1091;&#1075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591825</xdr:rowOff>
    </xdr:to>
    <xdr:sp macro="" textlink="">
      <xdr:nvSpPr>
        <xdr:cNvPr id="2" name="Стрілка: П’ятикутник 1" descr="Виберіть, щоб перейти на аркуш &quot;Клієнти&quot;.">
          <a:hlinkClick xmlns:r="http://schemas.openxmlformats.org/officeDocument/2006/relationships" r:id="rId1" tooltip="Виберіть, щоб перейти до аркуша &quot;Клієнти&quot;.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4992350" y="123825"/>
          <a:ext cx="1657350" cy="46800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uk" sz="1100"/>
            <a:t>Клієнти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571717</xdr:rowOff>
    </xdr:to>
    <xdr:sp macro="" textlink="">
      <xdr:nvSpPr>
        <xdr:cNvPr id="2" name="Стрілка: П’ятикутник 1" descr="Виберіть, щоб перейти на аркуш &quot;Клієнти&quot;.">
          <a:hlinkClick xmlns:r="http://schemas.openxmlformats.org/officeDocument/2006/relationships" r:id="rId1" tooltip="Виберіть, щоб перейти на аркуш &quot;Рахунок-фактура за надані послуги&quot;.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87233" y="103717"/>
          <a:ext cx="1766359" cy="46800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uk-UA" sz="1100">
              <a:solidFill>
                <a:schemeClr val="bg1"/>
              </a:solidFill>
            </a:rPr>
            <a:t>Рахунок за надані послуги</a:t>
          </a:r>
          <a:endParaRPr lang="uk" sz="110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Позиції_рахунка_фактури" displayName="Позиції_рахунка_фактури" ref="B9:H15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ДАТА" totalsRowLabel="Підсумок" dataDxfId="6"/>
    <tableColumn id="2" xr3:uid="{00000000-0010-0000-0000-000002000000}" name="ОПИС" totalsRowDxfId="5"/>
    <tableColumn id="3" xr3:uid="{00000000-0010-0000-0000-000003000000}" name="ЦІНА ЗА ГОДИНУ"/>
    <tableColumn id="4" xr3:uid="{00000000-0010-0000-0000-000004000000}" name="К-ТЬ ГОДИН"/>
    <tableColumn id="1" xr3:uid="{00000000-0010-0000-0000-000001000000}" name="ФІКСОВАНА СТАВКА"/>
    <tableColumn id="5" xr3:uid="{00000000-0010-0000-0000-000005000000}" name="ЗНИЖКА"/>
    <tableColumn id="6" xr3:uid="{00000000-0010-0000-0000-000006000000}" name="УСЬОГО" totalsRowFunction="sum" totalsRowDxfId="4">
      <calculatedColumnFormula>IF(OR(Позиції_рахунка_фактури[[#This Row],[ФІКСОВАНА СТАВКА]]&lt;&gt;"",AND(Позиції_рахунка_фактури[[#This Row],[ЦІНА ЗА ГОДИНУ]]&lt;&gt;"",Позиції_рахунка_фактури[[#This Row],[К-ТЬ ГОДИН]]&lt;&gt;"")),(Позиції_рахунка_фактури[[#This Row],[ЦІНА ЗА ГОДИНУ]]*Позиції_рахунка_фактури[[#This Row],[К-ТЬ ГОДИН]])+Позиції_рахунка_фактури[[#This Row],[ФІКСОВАНА СТАВКА]]-Позиції_рахунка_фактури[[#This Row],[ЗНИЖКА]],"")</calculatedColumnFormula>
    </tableColumn>
  </tableColumns>
  <tableStyleInfo name="Рахунок-фактура за надані послуги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дату, опис, ціну за годину, кількість годин, фіксовану ставку й знижку. Загальна сума обчислюється автоматично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Список_клієнтів" displayName="Список_клієнтів" ref="B2:K4">
  <autoFilter ref="B2:K4" xr:uid="{00000000-0009-0000-0100-000001000000}"/>
  <tableColumns count="10">
    <tableColumn id="2" xr3:uid="{00000000-0010-0000-0100-000002000000}" name="Назва організації" dataDxfId="3" dataCellStyle="Вирівнювання за лівим краєм"/>
    <tableColumn id="3" xr3:uid="{00000000-0010-0000-0100-000003000000}" name="Ім’я контактної особи"/>
    <tableColumn id="4" xr3:uid="{00000000-0010-0000-0100-000004000000}" name="Адреса"/>
    <tableColumn id="1" xr3:uid="{00000000-0010-0000-0100-000001000000}" name="Адреса 2"/>
    <tableColumn id="5" xr3:uid="{00000000-0010-0000-0100-000005000000}" name="Місто"/>
    <tableColumn id="6" xr3:uid="{00000000-0010-0000-0100-000006000000}" name="Область"/>
    <tableColumn id="7" xr3:uid="{00000000-0010-0000-0100-000007000000}" name="Поштовий індекс" dataCellStyle="Поштовий індекс"/>
    <tableColumn id="8" xr3:uid="{00000000-0010-0000-0100-000008000000}" name="Телефон" dataDxfId="2" dataCellStyle="Номер телефону"/>
    <tableColumn id="10" xr3:uid="{00000000-0010-0000-0100-00000A000000}" name="Ел. Пошта" dataDxfId="1" dataCellStyle="Гіперпосилання"/>
    <tableColumn id="11" xr3:uid="{00000000-0010-0000-0100-00000B000000}" name="Факс" dataDxfId="0" dataCellStyle="Номер телефону"/>
  </tableColumns>
  <tableStyleInfo name="Рахунок-фактура за надані послуги" showFirstColumn="0" showLastColumn="0" showRowStripes="1" showColumnStripes="0"/>
  <extLst>
    <ext xmlns:x14="http://schemas.microsoft.com/office/spreadsheetml/2009/9/main" uri="{504A1905-F514-4f6f-8877-14C23A59335A}">
      <x14:table altTextSummary="Введіть відомості про клієнта, як-от назву компанії, ім’я контактної особи, адресу, номер телефону та факсу, у цю таблицю. Додайте нові рядки та стовпці, щоб мати більшу кількість записів.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uk-UA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Service@sellbuy-ukr-123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ogdana@contoso.com" TargetMode="External"/><Relationship Id="rId1" Type="http://schemas.openxmlformats.org/officeDocument/2006/relationships/hyperlink" Target="mailto:dmytro@uk-UA_domains-123.ua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7.375" customWidth="1"/>
    <col min="3" max="3" width="33.75" customWidth="1"/>
    <col min="4" max="4" width="25.625" customWidth="1"/>
    <col min="5" max="5" width="27.75" customWidth="1"/>
    <col min="6" max="6" width="21.5" customWidth="1"/>
    <col min="7" max="7" width="34.75" customWidth="1"/>
    <col min="8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59</v>
      </c>
      <c r="C1" s="1"/>
      <c r="D1" s="1"/>
      <c r="E1" s="1"/>
      <c r="F1" s="1"/>
      <c r="G1" s="24" t="s">
        <v>23</v>
      </c>
      <c r="H1" s="26">
        <v>34567</v>
      </c>
      <c r="J1" s="36" t="s">
        <v>33</v>
      </c>
    </row>
    <row r="2" spans="1:10" ht="60" customHeight="1" x14ac:dyDescent="0.3">
      <c r="B2" s="5" t="s">
        <v>0</v>
      </c>
      <c r="C2" s="5"/>
      <c r="D2" s="5"/>
      <c r="E2" s="5"/>
      <c r="F2" s="5"/>
      <c r="G2" s="24" t="s">
        <v>24</v>
      </c>
      <c r="H2" s="37">
        <f ca="1">TODAY()</f>
        <v>43216</v>
      </c>
    </row>
    <row r="3" spans="1:10" ht="30" customHeight="1" x14ac:dyDescent="0.3">
      <c r="A3" s="9"/>
      <c r="B3" s="13" t="s">
        <v>1</v>
      </c>
      <c r="C3" s="20" t="s">
        <v>7</v>
      </c>
      <c r="D3" s="21" t="s">
        <v>14</v>
      </c>
      <c r="E3" s="45" t="s">
        <v>19</v>
      </c>
      <c r="F3" s="46"/>
      <c r="G3" s="25" t="s">
        <v>25</v>
      </c>
      <c r="H3" s="38">
        <f ca="1">TODAY()+30</f>
        <v>43246</v>
      </c>
    </row>
    <row r="4" spans="1:10" ht="30" customHeight="1" x14ac:dyDescent="0.3">
      <c r="A4" s="9"/>
      <c r="B4" s="13" t="s">
        <v>2</v>
      </c>
      <c r="C4" s="20" t="s">
        <v>8</v>
      </c>
      <c r="D4" s="27" t="s">
        <v>15</v>
      </c>
      <c r="E4" s="45" t="s">
        <v>20</v>
      </c>
      <c r="F4" s="46"/>
      <c r="G4" s="43"/>
      <c r="H4" s="44"/>
    </row>
    <row r="5" spans="1:10" ht="30" customHeight="1" x14ac:dyDescent="0.3">
      <c r="A5" s="9"/>
      <c r="B5" s="4" t="s">
        <v>3</v>
      </c>
      <c r="C5" s="11" t="s">
        <v>9</v>
      </c>
      <c r="D5" s="22" t="s">
        <v>7</v>
      </c>
      <c r="E5" s="10" t="str">
        <f>VLOOKUP(Імя_отримувача,Список_клієнтів[],8,FALSE)</f>
        <v>(432) 555-01-78</v>
      </c>
      <c r="F5" s="11"/>
      <c r="G5" s="14" t="s">
        <v>26</v>
      </c>
      <c r="H5" s="14"/>
    </row>
    <row r="6" spans="1:10" ht="30" customHeight="1" x14ac:dyDescent="0.3">
      <c r="A6" s="9"/>
      <c r="B6" s="48" t="s">
        <v>4</v>
      </c>
      <c r="C6" s="11" t="str">
        <f>VLOOKUP(Імя_отримувача,Список_клієнтів[],3,FALSE)</f>
        <v>вул. Дальня, 123</v>
      </c>
      <c r="D6" s="22" t="s">
        <v>8</v>
      </c>
      <c r="E6" s="10" t="str">
        <f>VLOOKUP(Імя_отримувача,Список_клієнтів[],10,FALSE)</f>
        <v>(432) 123-45-67</v>
      </c>
      <c r="F6" s="12"/>
      <c r="G6" s="47" t="s">
        <v>27</v>
      </c>
      <c r="H6" s="47"/>
    </row>
    <row r="7" spans="1:10" ht="30" customHeight="1" x14ac:dyDescent="0.3">
      <c r="A7" s="9"/>
      <c r="B7" s="48"/>
      <c r="C7" s="11" t="str">
        <f>IF(VLOOKUP(Імя_отримувача,Список_клієнтів[],4,FALSE)&lt;&gt;"",VLOOKUP(Імя_отримувача,Список_клієнтів[],4,FALSE),IF(VLOOKUP(Імя_отримувача,Список_клієнтів[],5,FALSE)&lt;&gt;"",CONCATENATE(VLOOKUP(Імя_отримувача,Список_клієнтів[],5,FALSE),", ",VLOOKUP(Імя_отримувача,Список_клієнтів[],6,FALSE)," ",VLOOKUP(Імя_отримувача,Список_клієнтів[],7,FALSE)),CONCATENATE(VLOOKUP(Імя_отримувача,Список_клієнтів[],6,FALSE)," ",VLOOKUP(Імя_отримувача,Список_клієнтів[],7,FALSE))))</f>
        <v>Оф. 123</v>
      </c>
      <c r="D7" s="22" t="s">
        <v>16</v>
      </c>
      <c r="E7" s="16" t="str">
        <f>VLOOKUP(Імя_отримувача,Список_клієнтів[],9,FALSE)</f>
        <v>dmytro@uk-UA_domains-123.ua</v>
      </c>
      <c r="F7" s="12"/>
      <c r="G7" s="47"/>
      <c r="H7" s="47"/>
    </row>
    <row r="8" spans="1:10" ht="30" customHeight="1" x14ac:dyDescent="0.3">
      <c r="A8" s="9"/>
      <c r="B8" s="48"/>
      <c r="C8" s="11" t="str">
        <f>IF(VLOOKUP(Імя_отримувача,Список_клієнтів[],4,FALSE)="","",IF(VLOOKUP(Імя_отримувача,Список_клієнтів[],5,FALSE)&lt;&gt;"",CONCATENATE(VLOOKUP(Імя_отримувача,Список_клієнтів[],5,FALSE),", ",VLOOKUP(Імя_отримувача,Список_клієнтів[],6,FALSE)," ",VLOOKUP(Імя_отримувача,Список_клієнтів[],7,FALSE)),CONCATENATE(VLOOKUP(Імя_отримувача,Список_клієнтів[],6,FALSE)," ",VLOOKUP(Імя_отримувача,Список_клієнтів[],7,FALSE))))</f>
        <v>Тернопіль, Тернопільська обл. 12345</v>
      </c>
      <c r="D8" s="22" t="s">
        <v>17</v>
      </c>
      <c r="E8" s="11" t="str">
        <f>VLOOKUP(Імя_отримувача,Список_клієнтів[],2,FALSE)</f>
        <v>Дмитро Ткачук</v>
      </c>
      <c r="F8" s="12"/>
      <c r="G8" s="47"/>
      <c r="H8" s="47"/>
    </row>
    <row r="9" spans="1:10" ht="30" customHeight="1" x14ac:dyDescent="0.3">
      <c r="A9" s="9"/>
      <c r="B9" s="18" t="s">
        <v>5</v>
      </c>
      <c r="C9" s="2" t="s">
        <v>10</v>
      </c>
      <c r="D9" s="19" t="s">
        <v>18</v>
      </c>
      <c r="E9" s="19" t="s">
        <v>21</v>
      </c>
      <c r="F9" s="19" t="s">
        <v>22</v>
      </c>
      <c r="G9" s="19" t="s">
        <v>28</v>
      </c>
      <c r="H9" s="33" t="s">
        <v>32</v>
      </c>
    </row>
    <row r="10" spans="1:10" ht="30" customHeight="1" x14ac:dyDescent="0.3">
      <c r="A10" s="9"/>
      <c r="B10" s="17">
        <f ca="1">TODAY()</f>
        <v>43216</v>
      </c>
      <c r="C10" s="2" t="s">
        <v>11</v>
      </c>
      <c r="D10" s="34">
        <v>100</v>
      </c>
      <c r="E10" s="19">
        <v>6</v>
      </c>
      <c r="F10" s="34"/>
      <c r="G10" s="34">
        <v>75</v>
      </c>
      <c r="H10" s="35">
        <f>IF(OR(Позиції_рахунка_фактури[[#This Row],[ФІКСОВАНА СТАВКА]]&lt;&gt;"",AND(Позиції_рахунка_фактури[[#This Row],[ЦІНА ЗА ГОДИНУ]]&lt;&gt;"",Позиції_рахунка_фактури[[#This Row],[К-ТЬ ГОДИН]]&lt;&gt;"")),(Позиції_рахунка_фактури[[#This Row],[ЦІНА ЗА ГОДИНУ]]*Позиції_рахунка_фактури[[#This Row],[К-ТЬ ГОДИН]])+Позиції_рахунка_фактури[[#This Row],[ФІКСОВАНА СТАВКА]]-Позиції_рахунка_фактури[[#This Row],[ЗНИЖКА]],"")</f>
        <v>525</v>
      </c>
    </row>
    <row r="11" spans="1:10" ht="30" customHeight="1" x14ac:dyDescent="0.3">
      <c r="A11" s="9"/>
      <c r="B11" s="17">
        <f ca="1">TODAY()+1</f>
        <v>43217</v>
      </c>
      <c r="C11" s="2" t="s">
        <v>12</v>
      </c>
      <c r="D11" s="34">
        <v>75</v>
      </c>
      <c r="E11" s="19">
        <v>3</v>
      </c>
      <c r="F11" s="34"/>
      <c r="G11" s="34"/>
      <c r="H11" s="35">
        <f>IF(OR(Позиції_рахунка_фактури[[#This Row],[ФІКСОВАНА СТАВКА]]&lt;&gt;"",AND(Позиції_рахунка_фактури[[#This Row],[ЦІНА ЗА ГОДИНУ]]&lt;&gt;"",Позиції_рахунка_фактури[[#This Row],[К-ТЬ ГОДИН]]&lt;&gt;"")),(Позиції_рахунка_фактури[[#This Row],[ЦІНА ЗА ГОДИНУ]]*Позиції_рахунка_фактури[[#This Row],[К-ТЬ ГОДИН]])+Позиції_рахунка_фактури[[#This Row],[ФІКСОВАНА СТАВКА]]-Позиції_рахунка_фактури[[#This Row],[ЗНИЖКА]],"")</f>
        <v>225</v>
      </c>
    </row>
    <row r="12" spans="1:10" ht="30" customHeight="1" x14ac:dyDescent="0.3">
      <c r="A12" s="9"/>
      <c r="B12" s="17">
        <f ca="1">TODAY()+2</f>
        <v>43218</v>
      </c>
      <c r="C12" s="2" t="s">
        <v>13</v>
      </c>
      <c r="D12" s="34"/>
      <c r="E12" s="19"/>
      <c r="F12" s="34">
        <v>275</v>
      </c>
      <c r="G12" s="34"/>
      <c r="H12" s="35">
        <f>IF(OR(Позиції_рахунка_фактури[[#This Row],[ФІКСОВАНА СТАВКА]]&lt;&gt;"",AND(Позиції_рахунка_фактури[[#This Row],[ЦІНА ЗА ГОДИНУ]]&lt;&gt;"",Позиції_рахунка_фактури[[#This Row],[К-ТЬ ГОДИН]]&lt;&gt;"")),(Позиції_рахунка_фактури[[#This Row],[ЦІНА ЗА ГОДИНУ]]*Позиції_рахунка_фактури[[#This Row],[К-ТЬ ГОДИН]])+Позиції_рахунка_фактури[[#This Row],[ФІКСОВАНА СТАВКА]]-Позиції_рахунка_фактури[[#This Row],[ЗНИЖКА]],"")</f>
        <v>275</v>
      </c>
    </row>
    <row r="13" spans="1:10" ht="30" customHeight="1" x14ac:dyDescent="0.3">
      <c r="A13" s="9"/>
      <c r="B13" s="17"/>
      <c r="C13" s="2"/>
      <c r="D13" s="34"/>
      <c r="E13" s="19"/>
      <c r="F13" s="34"/>
      <c r="G13" s="34"/>
      <c r="H13" s="35" t="str">
        <f>IF(OR(Позиції_рахунка_фактури[[#This Row],[ФІКСОВАНА СТАВКА]]&lt;&gt;"",AND(Позиції_рахунка_фактури[[#This Row],[ЦІНА ЗА ГОДИНУ]]&lt;&gt;"",Позиції_рахунка_фактури[[#This Row],[К-ТЬ ГОДИН]]&lt;&gt;"")),(Позиції_рахунка_фактури[[#This Row],[ЦІНА ЗА ГОДИНУ]]*Позиції_рахунка_фактури[[#This Row],[К-ТЬ ГОДИН]])+Позиції_рахунка_фактури[[#This Row],[ФІКСОВАНА СТАВКА]]-Позиції_рахунка_фактури[[#This Row],[ЗНИЖКА]],"")</f>
        <v/>
      </c>
    </row>
    <row r="14" spans="1:10" ht="30" customHeight="1" x14ac:dyDescent="0.3">
      <c r="A14" s="9"/>
      <c r="B14" s="17"/>
      <c r="C14" s="2"/>
      <c r="D14" s="34"/>
      <c r="E14" s="19"/>
      <c r="F14" s="34"/>
      <c r="G14" s="34"/>
      <c r="H14" s="35" t="str">
        <f>IF(OR(Позиції_рахунка_фактури[[#This Row],[ФІКСОВАНА СТАВКА]]&lt;&gt;"",AND(Позиції_рахунка_фактури[[#This Row],[ЦІНА ЗА ГОДИНУ]]&lt;&gt;"",Позиції_рахунка_фактури[[#This Row],[К-ТЬ ГОДИН]]&lt;&gt;"")),(Позиції_рахунка_фактури[[#This Row],[ЦІНА ЗА ГОДИНУ]]*Позиції_рахунка_фактури[[#This Row],[К-ТЬ ГОДИН]])+Позиції_рахунка_фактури[[#This Row],[ФІКСОВАНА СТАВКА]]-Позиції_рахунка_фактури[[#This Row],[ЗНИЖКА]],"")</f>
        <v/>
      </c>
    </row>
    <row r="15" spans="1:10" ht="30" customHeight="1" x14ac:dyDescent="0.3">
      <c r="A15" s="9"/>
      <c r="B15" s="17"/>
      <c r="C15" s="2"/>
      <c r="D15" s="34"/>
      <c r="E15" s="19"/>
      <c r="F15" s="34"/>
      <c r="G15" s="34"/>
      <c r="H15" s="35" t="str">
        <f>IF(OR(Позиції_рахунка_фактури[[#This Row],[ФІКСОВАНА СТАВКА]]&lt;&gt;"",AND(Позиції_рахунка_фактури[[#This Row],[ЦІНА ЗА ГОДИНУ]]&lt;&gt;"",Позиції_рахунка_фактури[[#This Row],[К-ТЬ ГОДИН]]&lt;&gt;"")),(Позиції_рахунка_фактури[[#This Row],[ЦІНА ЗА ГОДИНУ]]*Позиції_рахунка_фактури[[#This Row],[К-ТЬ ГОДИН]])+Позиції_рахунка_фактури[[#This Row],[ФІКСОВАНА СТАВКА]]-Позиції_рахунка_фактури[[#This Row],[ЗНИЖКА]],"")</f>
        <v/>
      </c>
    </row>
    <row r="16" spans="1:10" ht="30" customHeight="1" x14ac:dyDescent="0.3">
      <c r="A16" s="9"/>
      <c r="B16" s="41"/>
      <c r="C16" s="41"/>
      <c r="D16" s="41"/>
      <c r="E16" s="41"/>
      <c r="F16" s="41"/>
      <c r="G16" s="30" t="s">
        <v>29</v>
      </c>
      <c r="H16" s="32">
        <f>SUM(Позиції_рахунка_фактури[УСЬОГО])</f>
        <v>1025</v>
      </c>
    </row>
    <row r="17" spans="1:8" ht="30" customHeight="1" x14ac:dyDescent="0.3">
      <c r="A17" s="9"/>
      <c r="B17" s="41" t="str">
        <f>"Платник за чеками: "&amp;Назва_організації&amp;"."</f>
        <v>Платник за чеками: Проектний інститут.</v>
      </c>
      <c r="C17" s="41"/>
      <c r="D17" s="41"/>
      <c r="E17" s="41"/>
      <c r="F17" s="41"/>
      <c r="G17" s="15" t="s">
        <v>30</v>
      </c>
      <c r="H17" s="28">
        <v>200</v>
      </c>
    </row>
    <row r="18" spans="1:8" ht="30" customHeight="1" x14ac:dyDescent="0.3">
      <c r="A18" s="9"/>
      <c r="B18" s="42" t="s">
        <v>6</v>
      </c>
      <c r="C18" s="42"/>
      <c r="D18" s="42"/>
      <c r="E18" s="42"/>
      <c r="F18" s="42"/>
      <c r="G18" s="39" t="s">
        <v>31</v>
      </c>
      <c r="H18" s="31">
        <f>Проміжний_підсумок_рахунка_фактури-Аванс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8" priority="2">
      <formula>$E3&lt;&gt;""</formula>
    </cfRule>
  </conditionalFormatting>
  <conditionalFormatting sqref="E7">
    <cfRule type="expression" dxfId="7" priority="1">
      <formula>$E$7&lt;&gt;""</formula>
    </cfRule>
  </conditionalFormatting>
  <dataValidations xWindow="872" yWindow="452" count="49">
    <dataValidation type="list" errorStyle="warning" allowBlank="1" showInputMessage="1" showErrorMessage="1" error="Виберіть ім’я клієнта зі списку. Натисніть кнопку &quot;Скасувати&quot;, а потім  – клавіші Alt + стрілка вниз, щоб відкрити розкривний список, і клавішу Enter, щоб зробити вибір." prompt="У цій клітинці виберіть ім’я клієнта. Натисніть клавіші Alt + стрілка вниз, щоб відкрити розкривний список, а потім – Enter, щоб зробити вибір. Додайте більше клієнтів до аркуша &quot;Клієнти&quot;, щоб розширити розкривний список." sqref="C5" xr:uid="{00000000-0002-0000-0000-000000000000}">
      <formula1>Пошук_клієнта</formula1>
    </dataValidation>
    <dataValidation allowBlank="1" showInputMessage="1" showErrorMessage="1" prompt="Створіть рахунок-фактуру за надані послуги в цій книзі. Введіть відомості про компанію на цьому аркуші та відомості про клієнта на аркуші &quot;Клієнти&quot;. Виберіть клітинку J1, щоб перейти на аркуш &quot;Клієнти&quot;." sqref="A1" xr:uid="{00000000-0002-0000-0000-000001000000}"/>
    <dataValidation allowBlank="1" showInputMessage="1" showErrorMessage="1" prompt="Заголовок аркуша наведено в цій клітинці. У клітинку нижче введіть назву компанії. Введіть номер, дату виставлення та оплати рахунка-фактури в клітинки H1, H2 й H3." sqref="B1" xr:uid="{00000000-0002-0000-0000-000002000000}"/>
    <dataValidation allowBlank="1" showInputMessage="1" showErrorMessage="1" prompt="У цю клітинку введіть назву компанії, яка виставляє рахунок-фактуру, у клітинки B3:E4 – відомості про цю компанію, а в таблицю, починаючи з клітинки B9, – відомості рахунка-фактури." sqref="B2" xr:uid="{00000000-0002-0000-0000-000003000000}"/>
    <dataValidation allowBlank="1" showInputMessage="1" showErrorMessage="1" prompt="У цю клітинку введіть адресу компанії, яка виставляє рахунок-фактуру." sqref="B3" xr:uid="{00000000-0002-0000-0000-000004000000}"/>
    <dataValidation allowBlank="1" showInputMessage="1" showErrorMessage="1" prompt="У цю клітинку введіть місто, область і поштовий індекс." sqref="B4" xr:uid="{00000000-0002-0000-0000-000005000000}"/>
    <dataValidation allowBlank="1" showInputMessage="1" showErrorMessage="1" prompt="У цю клітинку введіть номер телефону компанії, яка виставляє рахунок-фактуру." sqref="D3" xr:uid="{00000000-0002-0000-0000-000006000000}"/>
    <dataValidation allowBlank="1" showInputMessage="1" showErrorMessage="1" prompt="У цю клітинку введіть номер факсу компанії, яка виставляє рахунок-фактуру." sqref="D4" xr:uid="{00000000-0002-0000-0000-000007000000}"/>
    <dataValidation allowBlank="1" showInputMessage="1" showErrorMessage="1" prompt="У цю клітинку введіть адресу електронної пошти компанії, яка виставляє рахунок-фактуру." sqref="E3" xr:uid="{00000000-0002-0000-0000-000008000000}"/>
    <dataValidation allowBlank="1" showInputMessage="1" showErrorMessage="1" prompt="У цю клітинку введіть веб-адресу компанії, яка виставляє рахунок-фактуру." sqref="E4" xr:uid="{00000000-0002-0000-0000-000009000000}"/>
    <dataValidation allowBlank="1" showInputMessage="1" showErrorMessage="1" prompt="Відомості про одержувача рахунка-фактури автоматично оновляться в рядках із 5 до 8 на основі значення, вибраного в клітинці праворуч. Введіть опис рахунка-фактури в клітинку G6." sqref="B5" xr:uid="{00000000-0002-0000-0000-00000A000000}"/>
    <dataValidation allowBlank="1" showInputMessage="1" showErrorMessage="1" prompt="Адреса клієнта автоматично оновлюється в клітинках C6:C8." sqref="B6:B8" xr:uid="{00000000-0002-0000-0000-00000B000000}"/>
    <dataValidation allowBlank="1" showInputMessage="1" showErrorMessage="1" prompt="Адреса клієнта автоматично оновлюється в цій клітинці." sqref="C6" xr:uid="{00000000-0002-0000-0000-00000C000000}"/>
    <dataValidation allowBlank="1" showInputMessage="1" showErrorMessage="1" prompt="Адреса 2 клієнта автоматично оновлюється в цій клітинці." sqref="C7" xr:uid="{00000000-0002-0000-0000-00000D000000}"/>
    <dataValidation allowBlank="1" showInputMessage="1" showErrorMessage="1" prompt="Місто, область і поштовий індекс клієнта автоматично оновлюються в цій клітинці." sqref="C8" xr:uid="{00000000-0002-0000-0000-00000E000000}"/>
    <dataValidation allowBlank="1" showInputMessage="1" showErrorMessage="1" prompt="Номер телефону клієнта автоматично оновлюється в клітинці праворуч." sqref="D5" xr:uid="{00000000-0002-0000-0000-00000F000000}"/>
    <dataValidation allowBlank="1" showInputMessage="1" showErrorMessage="1" prompt="Номер телефону клієнта автоматично оновлюється в цій клітинці." sqref="E5" xr:uid="{00000000-0002-0000-0000-000010000000}"/>
    <dataValidation allowBlank="1" showInputMessage="1" showErrorMessage="1" prompt="Номер факсу клієнта автоматично оновлюється в клітинці праворуч." sqref="D6" xr:uid="{00000000-0002-0000-0000-000011000000}"/>
    <dataValidation allowBlank="1" showInputMessage="1" showErrorMessage="1" prompt="Номер факсу клієнта автоматично оновлюється в цій клітинці." sqref="E6" xr:uid="{00000000-0002-0000-0000-000012000000}"/>
    <dataValidation allowBlank="1" showInputMessage="1" showErrorMessage="1" prompt="Адреса електронної пошти клієнта автоматично оновлюється в клітинці праворуч." sqref="D7" xr:uid="{00000000-0002-0000-0000-000013000000}"/>
    <dataValidation allowBlank="1" showInputMessage="1" showErrorMessage="1" prompt="Електронна адреса клієнта автоматично оновлюється в цій клітинці." sqref="E7" xr:uid="{00000000-0002-0000-0000-000014000000}"/>
    <dataValidation allowBlank="1" showInputMessage="1" showErrorMessage="1" prompt="Ім’я контактної особи оновлюється автоматично в клітинці праворуч." sqref="D8" xr:uid="{00000000-0002-0000-0000-000015000000}"/>
    <dataValidation allowBlank="1" showInputMessage="1" showErrorMessage="1" prompt="Ім’я контактної особи оновлюється автоматично в цій клітинці." sqref="E8" xr:uid="{00000000-0002-0000-0000-000016000000}"/>
    <dataValidation allowBlank="1" showInputMessage="1" showErrorMessage="1" prompt="У клітинку праворуч введіть номер рахунка-фактури." sqref="G1" xr:uid="{00000000-0002-0000-0000-000017000000}"/>
    <dataValidation allowBlank="1" showInputMessage="1" showErrorMessage="1" prompt="У цю клітинку введіть номер рахунка-фактури." sqref="H1" xr:uid="{00000000-0002-0000-0000-000018000000}"/>
    <dataValidation allowBlank="1" showInputMessage="1" showErrorMessage="1" prompt="У клітинку праворуч введіть дату виставлення рахунка-фактури." sqref="G2" xr:uid="{00000000-0002-0000-0000-000019000000}"/>
    <dataValidation allowBlank="1" showInputMessage="1" showErrorMessage="1" prompt="У цю клітинку введіть дату виставлення рахунка-фактури." sqref="H2" xr:uid="{00000000-0002-0000-0000-00001A000000}"/>
    <dataValidation allowBlank="1" showInputMessage="1" showErrorMessage="1" prompt="У клітинку праворуч введіть кінцевий термін оплати." sqref="G3" xr:uid="{00000000-0002-0000-0000-00001B000000}"/>
    <dataValidation allowBlank="1" showInputMessage="1" showErrorMessage="1" prompt="У цю клітинку введіть кінцевий термін оплати." sqref="H3" xr:uid="{00000000-0002-0000-0000-00001C000000}"/>
    <dataValidation allowBlank="1" showInputMessage="1" showErrorMessage="1" prompt="Введіть опис рахунка-фактури в клітинку нижче." sqref="G5:H5" xr:uid="{00000000-0002-0000-0000-00001D000000}"/>
    <dataValidation allowBlank="1" showInputMessage="1" showErrorMessage="1" prompt="Введіть опис рахунка-фактури в цю клітинку." sqref="G6:H8" xr:uid="{00000000-0002-0000-0000-00001E000000}"/>
    <dataValidation allowBlank="1" showInputMessage="1" showErrorMessage="1" prompt="У стовпець під цим заголовком введіть дату." sqref="B9" xr:uid="{00000000-0002-0000-0000-00001F000000}"/>
    <dataValidation allowBlank="1" showInputMessage="1" showErrorMessage="1" prompt="У стовпець під цим заголовком введіть опис." sqref="C9" xr:uid="{00000000-0002-0000-0000-000020000000}"/>
    <dataValidation allowBlank="1" showInputMessage="1" showErrorMessage="1" prompt="У стовпець під цим заголовком введіть ціну за годину." sqref="D9" xr:uid="{00000000-0002-0000-0000-000021000000}"/>
    <dataValidation allowBlank="1" showInputMessage="1" showErrorMessage="1" prompt="У стовпець під цим заголовком введіть кількість годин." sqref="E9" xr:uid="{00000000-0002-0000-0000-000022000000}"/>
    <dataValidation allowBlank="1" showInputMessage="1" showErrorMessage="1" prompt="У стовпець під цим заголовком введіть фіксовану ставку." sqref="F9" xr:uid="{00000000-0002-0000-0000-000023000000}"/>
    <dataValidation allowBlank="1" showInputMessage="1" showErrorMessage="1" prompt="У стовпець під цим заголовком введіть розмір знижки." sqref="G9" xr:uid="{00000000-0002-0000-0000-000024000000}"/>
    <dataValidation allowBlank="1" showInputMessage="1" showErrorMessage="1" prompt="Загальна сума автоматично обчислюється в стовпці під цим заголовком." sqref="H9" xr:uid="{00000000-0002-0000-0000-000025000000}"/>
    <dataValidation allowBlank="1" showInputMessage="1" showErrorMessage="1" prompt="Проміжний підсумок рахунка-фактури автоматично обчислюється в клітинці праворуч." sqref="G16" xr:uid="{00000000-0002-0000-0000-000026000000}"/>
    <dataValidation allowBlank="1" showInputMessage="1" showErrorMessage="1" prompt="Проміжний підсумок рахунка-фактури автоматично обчислюється в цій клітинці." sqref="H16" xr:uid="{00000000-0002-0000-0000-000027000000}"/>
    <dataValidation allowBlank="1" showInputMessage="1" showErrorMessage="1" prompt="У клітинку праворуч введіть суму авансу." sqref="G17" xr:uid="{00000000-0002-0000-0000-000028000000}"/>
    <dataValidation allowBlank="1" showInputMessage="1" showErrorMessage="1" prompt="Введіть у цю клітинку суму авансу." sqref="H17" xr:uid="{00000000-0002-0000-0000-000029000000}"/>
    <dataValidation allowBlank="1" showInputMessage="1" showErrorMessage="1" prompt="Загальна сума до сплати автоматично обчислюється в клітинці праворуч." sqref="G18" xr:uid="{00000000-0002-0000-0000-00002A000000}"/>
    <dataValidation allowBlank="1" showInputMessage="1" showErrorMessage="1" prompt="Загальна сума до сплати автоматично обчислюється в цій клітинці." sqref="H18" xr:uid="{00000000-0002-0000-0000-00002B000000}"/>
    <dataValidation allowBlank="1" showInputMessage="1" showErrorMessage="1" prompt="У цю клітинку замість першого екземпляра &lt;#&gt; введіть кількість днів, протягом яких потрібно сплатити рахунок-фактуру, а замість другого – відсоткове значення штрафу за наявність заборгованості." sqref="B18:F18" xr:uid="{00000000-0002-0000-0000-00002C000000}"/>
    <dataValidation allowBlank="1" showInputMessage="1" showErrorMessage="1" prompt="У цю клітинку автоматично додається назва компанії." sqref="B17:F17" xr:uid="{00000000-0002-0000-0000-00002D000000}"/>
    <dataValidation allowBlank="1" showInputMessage="1" showErrorMessage="1" prompt="У клітинку праворуч введіть номер телефону компанії, яка виставляє рахунок-фактуру." sqref="C3" xr:uid="{00000000-0002-0000-0000-00002E000000}"/>
    <dataValidation allowBlank="1" showInputMessage="1" showErrorMessage="1" prompt="У клітинку праворуч введіть номер факсу компанії, яка виставляє рахунок-фактуру." sqref="C4" xr:uid="{00000000-0002-0000-0000-00002F000000}"/>
    <dataValidation allowBlank="1" showInputMessage="1" showErrorMessage="1" prompt="Посилання для переходу на аркуш &quot;Клієнти&quot;. Ця клітинка не виводиться на друк.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4:F4" r:id="rId3" tooltip="Виберіть, щоб перейти на веб-сайт" display="www.sellbuy-ukr-123.com" xr:uid="{00000000-0004-0000-0000-000002000000}"/>
    <hyperlink ref="E3:F3" r:id="rId4" tooltip="Виберіть, щоб надіслати повідомлення електронної пошти" display="CustomerService@sellbuy-ukr-123.com" xr:uid="{00000000-0004-0000-0000-000003000000}"/>
    <hyperlink ref="J1" location="Клієнти!A1" tooltip="Виберіть, щоб перейти на аркуш &quot;Клієнти&quot;." display="Клієнти" xr:uid="{00000000-0004-0000-0000-000004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4" customWidth="1"/>
    <col min="3" max="3" width="23.375" customWidth="1"/>
    <col min="4" max="6" width="21.375" customWidth="1"/>
    <col min="7" max="7" width="18.5" customWidth="1"/>
    <col min="8" max="8" width="19.375" customWidth="1"/>
    <col min="9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33</v>
      </c>
      <c r="C1" s="5"/>
      <c r="D1" s="5"/>
      <c r="E1" s="5"/>
      <c r="F1" s="5"/>
      <c r="G1" s="5"/>
      <c r="H1" s="5"/>
      <c r="I1" s="5"/>
      <c r="J1" s="5"/>
      <c r="K1" s="5"/>
      <c r="M1" s="36" t="s">
        <v>58</v>
      </c>
    </row>
    <row r="2" spans="2:13" ht="30" customHeight="1" x14ac:dyDescent="0.3">
      <c r="B2" s="6" t="s">
        <v>34</v>
      </c>
      <c r="C2" s="6" t="s">
        <v>36</v>
      </c>
      <c r="D2" s="6" t="s">
        <v>39</v>
      </c>
      <c r="E2" s="3" t="s">
        <v>42</v>
      </c>
      <c r="F2" s="6" t="s">
        <v>44</v>
      </c>
      <c r="G2" s="6" t="s">
        <v>47</v>
      </c>
      <c r="H2" s="6" t="s">
        <v>50</v>
      </c>
      <c r="I2" s="6" t="s">
        <v>60</v>
      </c>
      <c r="J2" s="29" t="s">
        <v>61</v>
      </c>
      <c r="K2" s="6" t="s">
        <v>55</v>
      </c>
    </row>
    <row r="3" spans="2:13" ht="30" customHeight="1" x14ac:dyDescent="0.3">
      <c r="B3" s="8" t="s">
        <v>9</v>
      </c>
      <c r="C3" s="6" t="s">
        <v>37</v>
      </c>
      <c r="D3" s="6" t="s">
        <v>40</v>
      </c>
      <c r="E3" s="3" t="s">
        <v>43</v>
      </c>
      <c r="F3" s="6" t="s">
        <v>45</v>
      </c>
      <c r="G3" s="6" t="s">
        <v>48</v>
      </c>
      <c r="H3" s="7">
        <v>12345</v>
      </c>
      <c r="I3" s="40" t="s">
        <v>51</v>
      </c>
      <c r="J3" s="23" t="s">
        <v>53</v>
      </c>
      <c r="K3" s="40" t="s">
        <v>56</v>
      </c>
    </row>
    <row r="4" spans="2:13" ht="30" customHeight="1" x14ac:dyDescent="0.3">
      <c r="B4" s="8" t="s">
        <v>35</v>
      </c>
      <c r="C4" s="6" t="s">
        <v>38</v>
      </c>
      <c r="D4" s="6" t="s">
        <v>41</v>
      </c>
      <c r="E4" s="3"/>
      <c r="F4" s="6" t="s">
        <v>46</v>
      </c>
      <c r="G4" s="6" t="s">
        <v>49</v>
      </c>
      <c r="H4" s="7">
        <v>9876</v>
      </c>
      <c r="I4" s="40" t="s">
        <v>52</v>
      </c>
      <c r="J4" s="23" t="s">
        <v>54</v>
      </c>
      <c r="K4" s="40" t="s">
        <v>57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Введіть відомості про клієнта на цьому аркуші &quot;Клієнти&quot;. Введені відомості про клієнта використовуються на аркуші &quot;Рахунок-фактура&quot;. Виберіть клітинку M1, щоб перейти на аркуш &quot;Рахунок-фактура за надані послуги&quot;." sqref="A1" xr:uid="{00000000-0002-0000-0100-000000000000}"/>
    <dataValidation allowBlank="1" showInputMessage="1" showErrorMessage="1" prompt="У цій клітинці наведено заголовок аркуша." sqref="B1" xr:uid="{00000000-0002-0000-0100-000001000000}"/>
    <dataValidation allowBlank="1" showInputMessage="1" showErrorMessage="1" prompt="У стовпець під цим заголовком введіть назву компанії. Шукайте певні записи за допомогою фільтрів у заголовку." sqref="B2" xr:uid="{00000000-0002-0000-0100-000002000000}"/>
    <dataValidation allowBlank="1" showInputMessage="1" showErrorMessage="1" prompt="У стовпець під цим заголовком введіть ім’я контактної особи." sqref="C2" xr:uid="{00000000-0002-0000-0100-000003000000}"/>
    <dataValidation allowBlank="1" showInputMessage="1" showErrorMessage="1" prompt="У стовпець під цим заголовком введіть адресу." sqref="D2" xr:uid="{00000000-0002-0000-0100-000004000000}"/>
    <dataValidation allowBlank="1" showInputMessage="1" showErrorMessage="1" prompt="У стовпець під цим заголовком введіть адресу 2." sqref="E2" xr:uid="{00000000-0002-0000-0100-000005000000}"/>
    <dataValidation allowBlank="1" showInputMessage="1" showErrorMessage="1" prompt="У стовпець під цим заголовком введіть назву міста." sqref="F2" xr:uid="{00000000-0002-0000-0100-000006000000}"/>
    <dataValidation allowBlank="1" showInputMessage="1" showErrorMessage="1" prompt="У стовпець під цим заголовком введіть назву області." sqref="G2" xr:uid="{00000000-0002-0000-0100-000007000000}"/>
    <dataValidation allowBlank="1" showInputMessage="1" showErrorMessage="1" prompt="У стовпець під цим заголовком введіть поштовий індекс." sqref="H2" xr:uid="{00000000-0002-0000-0100-000008000000}"/>
    <dataValidation allowBlank="1" showInputMessage="1" showErrorMessage="1" prompt="У стовпець під цим заголовком введіть номер телефону." sqref="I2" xr:uid="{00000000-0002-0000-0100-000009000000}"/>
    <dataValidation allowBlank="1" showInputMessage="1" showErrorMessage="1" prompt="У стовпець під цим заголовком введіть адресу електронної пошти." sqref="J2" xr:uid="{00000000-0002-0000-0100-00000A000000}"/>
    <dataValidation allowBlank="1" showInputMessage="1" showErrorMessage="1" prompt="У стовпець під цим заголовком введіть номер факсу." sqref="K2" xr:uid="{00000000-0002-0000-0100-00000B000000}"/>
    <dataValidation allowBlank="1" showInputMessage="1" showErrorMessage="1" prompt="Посилання для переходу до аркуша &quot;Рахунок-фактура за надані послуги&quot;. Ця клітинка не виводиться на друк.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'Рахунок за надані послуги'!A1" tooltip="Виберіть, щоб перейти на аркуш &quot;Рахунок-фактура за надані послуги&quot;." display="Рахунок-фактура за надані послуги" xr:uid="{00000000-0004-0000-01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16</vt:i4>
      </vt:variant>
    </vt:vector>
  </HeadingPairs>
  <TitlesOfParts>
    <vt:vector size="18" baseType="lpstr">
      <vt:lpstr>Рахунок за надані послуги</vt:lpstr>
      <vt:lpstr>Клієнти</vt:lpstr>
      <vt:lpstr>Аванс</vt:lpstr>
      <vt:lpstr>Клієнти!Заголовки_для_друку</vt:lpstr>
      <vt:lpstr>'Рахунок за надані послуги'!Заголовки_для_друку</vt:lpstr>
      <vt:lpstr>Заголовок_2</vt:lpstr>
      <vt:lpstr>Заголовок_стовпця_1</vt:lpstr>
      <vt:lpstr>Імя_отримувача</vt:lpstr>
      <vt:lpstr>Назва_організації</vt:lpstr>
      <vt:lpstr>Клієнти!Область_друку</vt:lpstr>
      <vt:lpstr>'Рахунок за надані послуги'!Область_друку</vt:lpstr>
      <vt:lpstr>Область_заголовка_1_рядка..H3</vt:lpstr>
      <vt:lpstr>Область_заголовка_1_стовпця..G6.1</vt:lpstr>
      <vt:lpstr>Область_заголовка_2_рядка..C8</vt:lpstr>
      <vt:lpstr>Область_заголовка_3_рядка..E8</vt:lpstr>
      <vt:lpstr>Область_заголовка_4_рядка..H18</vt:lpstr>
      <vt:lpstr>Пошук_клієнта</vt:lpstr>
      <vt:lpstr>Проміжний_підсумок_рахунка_фактури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2017-04-21T05:22:01Z</dcterms:created>
  <dcterms:modified xsi:type="dcterms:W3CDTF">2018-04-26T08:50:56Z</dcterms:modified>
</cp:coreProperties>
</file>