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61DCBE2F-0DFD-43E5-ABD7-F0BFF5F6C252}" xr6:coauthVersionLast="32" xr6:coauthVersionMax="32" xr10:uidLastSave="{00000000-0000-0000-0000-000000000000}"/>
  <bookViews>
    <workbookView xWindow="0" yWindow="0" windowWidth="18960" windowHeight="5505" xr2:uid="{00000000-000D-0000-FFFF-FFFF00000000}"/>
  </bookViews>
  <sheets>
    <sheet name="Bảng đăng ký séc" sheetId="4" r:id="rId1"/>
  </sheets>
  <definedNames>
    <definedName name="Giao_dịch" localSheetId="0">Bảng_đăng_ký_séc[#All]</definedName>
    <definedName name="Số_dư">IFERROR(Bảng_đăng_ký_séc[[#This Row],[Gửi vào]]+'Bảng đăng ký séc'!$K1048576-Bảng_đăng_ký_séc[[#This Row],[Rút ra]],'Bảng đăng ký séc'!$K1048576)</definedName>
    <definedName name="Số_dư_ban_đầu">IF(ROW()-ROW(Bảng_đăng_ký_séc[[#Headers],[Số dư]])=1,IF(AND(ISBLANK(Bảng_đăng_ký_séc[[#This Row],[Rút ra]]),ISBLANK(Bảng_đăng_ký_séc[[#This Row],[Gửi vào]])),"",Bảng_đăng_ký_séc[Gửi vào]-Bảng_đăng_ký_séc[Rút ra]))</definedName>
    <definedName name="Tiêu_đề_1">Thể_loại[#All]</definedName>
    <definedName name="Tiêu_đề_cột_1">Bảng_đăng_ký_séc[#All]</definedName>
    <definedName name="Tổng_thể_loại">IF(Thể_loại[[#This Row],[Thể loại]]="Gửi vào",Bảng_đăng_ký_séc[[#Totals],[Gửi vào]],(SUMIF(Bảng_đăng_ký_séc[Thể loại],"=" &amp;Thể_loại[[#This Row],[Thể loại]],Bảng_đăng_ký_séc[Rút ra])))</definedName>
    <definedName name="Tra_cứu_thể_loại" localSheetId="0">Thể_loại[Thể loại]</definedName>
  </definedNames>
  <calcPr calcId="162913"/>
</workbook>
</file>

<file path=xl/calcChain.xml><?xml version="1.0" encoding="utf-8"?>
<calcChain xmlns="http://schemas.openxmlformats.org/spreadsheetml/2006/main">
  <c r="C16" i="4" l="1"/>
  <c r="C17" i="4"/>
  <c r="C18" i="4"/>
  <c r="C19" i="4"/>
  <c r="C20" i="4"/>
  <c r="C21" i="4"/>
  <c r="C22" i="4"/>
  <c r="K6" i="4"/>
  <c r="K7" i="4" s="1"/>
  <c r="K8" i="4" s="1"/>
  <c r="K9" i="4" s="1"/>
  <c r="K10" i="4" s="1"/>
  <c r="K11" i="4" l="1"/>
  <c r="K12" i="4" s="1"/>
  <c r="K13" i="4" s="1"/>
  <c r="K14" i="4" s="1"/>
  <c r="K15" i="4" s="1"/>
  <c r="F14" i="4" l="1"/>
  <c r="F13" i="4"/>
  <c r="F12" i="4"/>
  <c r="F11" i="4"/>
  <c r="F10" i="4"/>
  <c r="F9" i="4"/>
  <c r="F8" i="4"/>
  <c r="F7" i="4"/>
  <c r="F6" i="4"/>
  <c r="F15" i="4"/>
  <c r="J16" i="4" l="1"/>
  <c r="C15" i="4" s="1"/>
  <c r="I16" i="4"/>
  <c r="K16" i="4" l="1"/>
  <c r="B3" i="4" s="1"/>
</calcChain>
</file>

<file path=xl/sharedStrings.xml><?xml version="1.0" encoding="utf-8"?>
<sst xmlns="http://schemas.openxmlformats.org/spreadsheetml/2006/main" count="43" uniqueCount="29">
  <si>
    <t>Bảng đăng ký séc</t>
  </si>
  <si>
    <t>Nhập số tài khoản ngân hàng của bạn vào ô này</t>
  </si>
  <si>
    <t>Tóm tắt</t>
  </si>
  <si>
    <t>Thể loại</t>
  </si>
  <si>
    <t>Gửi vào</t>
  </si>
  <si>
    <t>Thẻ tín dụng</t>
  </si>
  <si>
    <t>Đầu tư</t>
  </si>
  <si>
    <t>Tạp phẩm</t>
  </si>
  <si>
    <t>Tiện ích</t>
  </si>
  <si>
    <t>Bảo hiểm</t>
  </si>
  <si>
    <t>Tiền vay thế chấp</t>
  </si>
  <si>
    <t>Khác</t>
  </si>
  <si>
    <t>Tổng cộng</t>
  </si>
  <si>
    <t>Số séc</t>
  </si>
  <si>
    <t>Ghi nợ</t>
  </si>
  <si>
    <t>ATM</t>
  </si>
  <si>
    <t>Ngày</t>
  </si>
  <si>
    <t>Mô tả</t>
  </si>
  <si>
    <t>Số dư ban đầu</t>
  </si>
  <si>
    <t>Cửa hàng tạp hóa</t>
  </si>
  <si>
    <t>Tiền vay thế chấp mua nhà</t>
  </si>
  <si>
    <t>Cửa hàng cà phê</t>
  </si>
  <si>
    <t>Công ty điện và khí đốt</t>
  </si>
  <si>
    <t>Tiền mặt</t>
  </si>
  <si>
    <t>Tiền lương</t>
  </si>
  <si>
    <t>Đầu tư quỹ tương hỗ</t>
  </si>
  <si>
    <t>Công ty điện thoại</t>
  </si>
  <si>
    <t>Rút ra</t>
  </si>
  <si>
    <t>Số dư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</si>
</sst>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#,##0.00\ &quot;₫&quot;;[Red]#,##0.00\ &quot;₫&quot;"/>
    <numFmt numFmtId="167" formatCode="#,##0.00\ &quot;₫&quot;"/>
  </numFmts>
  <fonts count="11" x14ac:knownFonts="1">
    <font>
      <sz val="11"/>
      <color theme="1"/>
      <name val="Corbel"/>
      <family val="2"/>
    </font>
    <font>
      <b/>
      <sz val="10"/>
      <color theme="4" tint="-0.499984740745262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orbel"/>
      <family val="2"/>
    </font>
    <font>
      <sz val="36"/>
      <color theme="4" tint="-0.24994659260841701"/>
      <name val="Consolas"/>
      <family val="3"/>
    </font>
    <font>
      <i/>
      <sz val="16"/>
      <color theme="4" tint="-0.24994659260841701"/>
      <name val="Consolas"/>
      <family val="3"/>
    </font>
    <font>
      <sz val="18"/>
      <color theme="1" tint="0.34998626667073579"/>
      <name val="Consolas"/>
      <family val="3"/>
    </font>
    <font>
      <b/>
      <sz val="11"/>
      <color theme="0"/>
      <name val="Consolas"/>
      <family val="3"/>
    </font>
    <font>
      <b/>
      <sz val="11"/>
      <color theme="3"/>
      <name val="Corbel"/>
      <family val="2"/>
    </font>
    <font>
      <b/>
      <sz val="14"/>
      <color theme="1" tint="0.3499862666707357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5" fillId="0" borderId="0" applyNumberFormat="0" applyFill="0" applyBorder="0" applyProtection="0">
      <alignment horizontal="left" indent="8"/>
    </xf>
    <xf numFmtId="0" fontId="7" fillId="0" borderId="0" applyNumberFormat="0" applyFill="0" applyProtection="0">
      <alignment horizontal="left" indent="9"/>
    </xf>
    <xf numFmtId="0" fontId="8" fillId="2" borderId="0" applyNumberFormat="0" applyBorder="0" applyAlignment="0" applyProtection="0">
      <alignment horizontal="left"/>
    </xf>
    <xf numFmtId="0" fontId="10" fillId="0" borderId="0" applyNumberFormat="0" applyFill="0" applyProtection="0">
      <alignment horizontal="center"/>
    </xf>
    <xf numFmtId="0" fontId="6" fillId="0" borderId="0" applyNumberFormat="0" applyFill="0" applyBorder="0" applyProtection="0">
      <alignment horizontal="left" indent="9"/>
    </xf>
    <xf numFmtId="0" fontId="1" fillId="0" borderId="1" applyNumberFormat="0" applyFill="0" applyAlignment="0" applyProtection="0"/>
    <xf numFmtId="166" fontId="3" fillId="0" borderId="0" applyFont="0" applyFill="0" applyBorder="0" applyProtection="0">
      <alignment horizontal="right"/>
    </xf>
    <xf numFmtId="0" fontId="9" fillId="0" borderId="0" applyNumberFormat="0" applyFill="0" applyBorder="0" applyAlignment="0" applyProtection="0">
      <alignment horizontal="left"/>
    </xf>
    <xf numFmtId="14" fontId="4" fillId="0" borderId="0" applyFill="0" applyBorder="0">
      <alignment horizontal="lef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ill="0" applyBorder="0" applyProtection="0">
      <alignment horizontal="left"/>
    </xf>
    <xf numFmtId="9" fontId="3" fillId="0" borderId="0" applyFont="0" applyFill="0" applyBorder="0" applyAlignment="0" applyProtection="0"/>
  </cellStyleXfs>
  <cellXfs count="22">
    <xf numFmtId="0" fontId="0" fillId="0" borderId="0" xfId="0">
      <alignment horizontal="left" wrapText="1"/>
    </xf>
    <xf numFmtId="0" fontId="7" fillId="0" borderId="0" xfId="2">
      <alignment horizontal="left" indent="9"/>
    </xf>
    <xf numFmtId="0" fontId="5" fillId="0" borderId="0" xfId="1">
      <alignment horizontal="left" indent="8"/>
    </xf>
    <xf numFmtId="0" fontId="6" fillId="0" borderId="0" xfId="5">
      <alignment horizontal="left" indent="9"/>
    </xf>
    <xf numFmtId="0" fontId="8" fillId="2" borderId="0" xfId="3">
      <alignment horizontal="left"/>
    </xf>
    <xf numFmtId="0" fontId="0" fillId="0" borderId="0" xfId="0" applyFo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horizontal="left" wrapText="1"/>
    </xf>
    <xf numFmtId="0" fontId="9" fillId="0" borderId="0" xfId="8" applyFill="1" applyBorder="1" applyAlignment="1">
      <alignment horizontal="left"/>
    </xf>
    <xf numFmtId="0" fontId="9" fillId="0" borderId="0" xfId="8" applyFill="1" applyBorder="1" applyAlignment="1">
      <alignment horizontal="left" wrapText="1"/>
    </xf>
    <xf numFmtId="0" fontId="9" fillId="0" borderId="0" xfId="8" applyAlignment="1"/>
    <xf numFmtId="167" fontId="4" fillId="0" borderId="0" xfId="12">
      <alignment horizontal="left"/>
    </xf>
    <xf numFmtId="14" fontId="4" fillId="0" borderId="0" xfId="9" applyNumberFormat="1" applyFill="1" applyBorder="1">
      <alignment horizontal="left"/>
    </xf>
    <xf numFmtId="166" fontId="8" fillId="2" borderId="0" xfId="3" applyNumberFormat="1" applyAlignment="1">
      <alignment horizontal="right"/>
    </xf>
    <xf numFmtId="166" fontId="2" fillId="0" borderId="0" xfId="7" applyNumberFormat="1" applyFont="1" applyFill="1" applyBorder="1">
      <alignment horizontal="right"/>
    </xf>
    <xf numFmtId="166" fontId="0" fillId="0" borderId="0" xfId="7" applyNumberFormat="1" applyFont="1" applyFill="1" applyBorder="1">
      <alignment horizontal="right"/>
    </xf>
    <xf numFmtId="166" fontId="0" fillId="0" borderId="0" xfId="0" applyNumberFormat="1" applyFont="1" applyFill="1" applyBorder="1" applyAlignment="1">
      <alignment horizontal="right"/>
    </xf>
    <xf numFmtId="14" fontId="9" fillId="0" borderId="0" xfId="9" applyNumberFormat="1" applyFont="1" applyFill="1" applyBorder="1">
      <alignment horizontal="left"/>
    </xf>
    <xf numFmtId="166" fontId="9" fillId="0" borderId="0" xfId="7" applyNumberFormat="1" applyFont="1" applyFill="1" applyBorder="1">
      <alignment horizontal="right"/>
    </xf>
    <xf numFmtId="0" fontId="0" fillId="0" borderId="0" xfId="0">
      <alignment horizontal="left" wrapText="1"/>
    </xf>
    <xf numFmtId="0" fontId="10" fillId="0" borderId="0" xfId="4">
      <alignment horizontal="center"/>
    </xf>
  </cellXfs>
  <cellStyles count="14">
    <cellStyle name="Bình thường" xfId="0" builtinId="0" customBuiltin="1"/>
    <cellStyle name="Dấu phẩy" xfId="10" builtinId="3" customBuiltin="1"/>
    <cellStyle name="Dấu phẩy [0]" xfId="11" builtinId="6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8" builtinId="19" customBuiltin="1"/>
    <cellStyle name="Ngày" xfId="9" xr:uid="{00000000-0005-0000-0000-000007000000}"/>
    <cellStyle name="Phần trăm" xfId="13" builtinId="5" customBuiltin="1"/>
    <cellStyle name="Tiền tệ" xfId="7" builtinId="4" customBuiltin="1"/>
    <cellStyle name="Tiền tệ [0]" xfId="12" builtinId="7" customBuiltin="1"/>
    <cellStyle name="Tiêu đề" xfId="1" builtinId="15" customBuiltin="1"/>
    <cellStyle name="Tổng" xfId="6" builtinId="25" customBuiltin="1"/>
    <cellStyle name="Văn bản Giải thích" xfId="5" builtinId="53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none"/>
      </font>
      <numFmt numFmtId="167" formatCode="#,##0.00\ &quot;₫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₫&quot;;[Red]#,##0.00\ &quot;₫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0\ &quot;₫&quot;;[Red]#,##0.00\ &quot;₫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₫&quot;;[Red]#,##0.00\ &quot;₫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0\ &quot;₫&quot;;[Red]#,##0.00\ &quot;₫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₫&quot;;[Red]#,##0.00\ &quot;₫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0\ &quot;₫&quot;;[Red]#,##0.00\ &quot;₫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&quot;$&quot;#,##0.00;[Red]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Bảng_đăng_ký_séc" defaultPivotStyle="PivotStyleLight16">
    <tableStyle name="Bảng_đăng_ký_séc" pivot="0" count="7" xr9:uid="{00000000-0011-0000-FFFF-FFFF00000000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  <tableStyle name="Tóm_tắt_bảng_đăng_ký_séc" pivot="0" count="9" xr9:uid="{00000000-0011-0000-FFFF-FFFF01000000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vi-VN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925696300531629"/>
          <c:y val="0.28771297878283331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'Bảng đăng ký séc'!$C$14</c:f>
              <c:strCache>
                <c:ptCount val="1"/>
                <c:pt idx="0">
                  <c:v>Tổng cộng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'Bảng đăng ký séc'!$B$15:$B$22</c15:sqref>
                  </c15:fullRef>
                </c:ext>
              </c:extLst>
              <c:f>'Bảng đăng ký séc'!$B$16:$B$22</c:f>
              <c:strCache>
                <c:ptCount val="7"/>
                <c:pt idx="0">
                  <c:v>Thẻ tín dụng</c:v>
                </c:pt>
                <c:pt idx="1">
                  <c:v>Đầu tư</c:v>
                </c:pt>
                <c:pt idx="2">
                  <c:v>Tạp phẩm</c:v>
                </c:pt>
                <c:pt idx="3">
                  <c:v>Tiện ích</c:v>
                </c:pt>
                <c:pt idx="4">
                  <c:v>Bảo hiểm</c:v>
                </c:pt>
                <c:pt idx="5">
                  <c:v>Tiền vay thế chấp</c:v>
                </c:pt>
                <c:pt idx="6">
                  <c:v>Khác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'Bảng đăng ký séc'!$C$15:$C$22</c15:sqref>
                  </c15:fullRef>
                </c:ext>
              </c:extLst>
              <c:f>'Bảng đăng ký séc'!$C$16:$C$22</c:f>
              <c:numCache>
                <c:formatCode>#,##0.00\ "₫"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690520575387436"/>
          <c:y val="0.14064144883423385"/>
          <c:w val="0.30128655296179851"/>
          <c:h val="0.82032951704728796"/>
        </c:manualLayout>
      </c:layout>
      <c:overlay val="0"/>
      <c:txPr>
        <a:bodyPr/>
        <a:lstStyle/>
        <a:p>
          <a:pPr rtl="0">
            <a:defRPr sz="1100"/>
          </a:pPr>
          <a:endParaRPr lang="vi-VN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  <a:latin typeface="Corbel (Thân)"/>
        </a:defRPr>
      </a:pPr>
      <a:endParaRPr lang="vi-V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Bảng đăng ký séc" descr="Bút sẵn sàng bên trên bảng đăng ký sổ sé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854075" cy="1228104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</xdr:row>
      <xdr:rowOff>247651</xdr:rowOff>
    </xdr:from>
    <xdr:to>
      <xdr:col>2</xdr:col>
      <xdr:colOff>1200150</xdr:colOff>
      <xdr:row>11</xdr:row>
      <xdr:rowOff>228600</xdr:rowOff>
    </xdr:to>
    <xdr:grpSp>
      <xdr:nvGrpSpPr>
        <xdr:cNvPr id="7" name="Nhóm 6" descr="Biểu đồ hình tròn các thể loại và phân tích tỷ lệ phần trăm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444500" y="1857376"/>
          <a:ext cx="3594100" cy="3028949"/>
          <a:chOff x="444500" y="1892301"/>
          <a:chExt cx="3032947" cy="2873376"/>
        </a:xfrm>
      </xdr:grpSpPr>
      <xdr:graphicFrame macro="">
        <xdr:nvGraphicFramePr>
          <xdr:cNvPr id="5" name="Biểu đồ 1" descr="Biểu đồ hình tròn các thể loại và phân tích tỷ lệ phần trăm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44500" y="1892301"/>
          <a:ext cx="3032947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Hình chữ nhật góc tròn 5" descr="hộp chuyển màu xung quanh biểu đồ hình trò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2" y="2049115"/>
            <a:ext cx="2958058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228600</xdr:colOff>
      <xdr:row>3</xdr:row>
      <xdr:rowOff>219074</xdr:rowOff>
    </xdr:from>
    <xdr:to>
      <xdr:col>11</xdr:col>
      <xdr:colOff>171450</xdr:colOff>
      <xdr:row>22</xdr:row>
      <xdr:rowOff>361948</xdr:rowOff>
    </xdr:to>
    <xdr:sp macro="" textlink="">
      <xdr:nvSpPr>
        <xdr:cNvPr id="8" name="Hình tự do 1" descr="Viền xung quanh bảng đăng ký séc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70400" y="1831974"/>
          <a:ext cx="9366250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ảng_đăng_ký_séc" displayName="Bảng_đăng_ký_séc" ref="E5:K16" totalsRowCount="1" totalsRowDxfId="14">
  <tableColumns count="7">
    <tableColumn id="1" xr3:uid="{00000000-0010-0000-0000-000001000000}" name="Số séc" totalsRowLabel="Tổng cộng" totalsRowDxfId="13"/>
    <tableColumn id="6" xr3:uid="{00000000-0010-0000-0000-000006000000}" name="Ngày" dataDxfId="12" totalsRowDxfId="11"/>
    <tableColumn id="7" xr3:uid="{00000000-0010-0000-0000-000007000000}" name="Mô tả" totalsRowDxfId="10"/>
    <tableColumn id="2" xr3:uid="{00000000-0010-0000-0000-000002000000}" name="Thể loại" totalsRowDxfId="9"/>
    <tableColumn id="3" xr3:uid="{00000000-0010-0000-0000-000003000000}" name="Rút ra" totalsRowFunction="sum" dataDxfId="8" totalsRowDxfId="7"/>
    <tableColumn id="4" xr3:uid="{00000000-0010-0000-0000-000004000000}" name="Gửi vào" totalsRowFunction="sum" dataDxfId="6" totalsRowDxfId="5"/>
    <tableColumn id="5" xr3:uid="{00000000-0010-0000-0000-000005000000}" name="Số dư" totalsRowFunction="custom" dataDxfId="4" totalsRowDxfId="3">
      <calculatedColumnFormula>Số_dư</calculatedColumnFormula>
      <totalsRowFormula>Bảng_đăng_ký_séc[[#Totals],[Gửi vào]]-Bảng_đăng_ký_séc[[#Totals],[Rút ra]]</totalsRowFormula>
    </tableColumn>
  </tableColumns>
  <tableStyleInfo name="Bảng_đăng_ký_séc" showFirstColumn="0" showLastColumn="0" showRowStripes="1" showColumnStripes="0"/>
  <extLst>
    <ext xmlns:x14="http://schemas.microsoft.com/office/spreadsheetml/2009/9/main" uri="{504A1905-F514-4f6f-8877-14C23A59335A}">
      <x14:table altTextSummary="Nhập Số séc, Ngày, Mô tả, Thể loại, số tiền Rút ra và Gửi vào trong bảng này. Số dư được tính toán tự độ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hể_loại" displayName="Thể_loại" ref="B14:C22" dataDxfId="2">
  <tableColumns count="2">
    <tableColumn id="1" xr3:uid="{00000000-0010-0000-0100-000001000000}" name="Thể loại" totalsRowLabel="Tổng" dataDxfId="1"/>
    <tableColumn id="2" xr3:uid="{00000000-0010-0000-0100-000002000000}" name="Tổng cộng" totalsRowFunction="sum" totalsRowDxfId="0" dataCellStyle="Tiền tệ [0]">
      <calculatedColumnFormula>Tổng_thể_loại</calculatedColumnFormula>
    </tableColumn>
  </tableColumns>
  <tableStyleInfo name="Tóm_tắt_bảng_đăng_ký_séc" showFirstColumn="0" showLastColumn="0" showRowStripes="1" showColumnStripes="0"/>
  <extLst>
    <ext xmlns:x14="http://schemas.microsoft.com/office/spreadsheetml/2009/9/main" uri="{504A1905-F514-4f6f-8877-14C23A59335A}">
      <x14:table altTextSummary="Nhập các mục Thể loại vào bảng này. Tổng sẽ được cập nhật tự động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K22"/>
  <sheetViews>
    <sheetView showGridLines="0" tabSelected="1" showRuler="0" zoomScaleNormal="100" workbookViewId="0"/>
  </sheetViews>
  <sheetFormatPr defaultColWidth="9.125" defaultRowHeight="30" customHeight="1" x14ac:dyDescent="0.25"/>
  <cols>
    <col min="1" max="1" width="4.5" customWidth="1"/>
    <col min="2" max="2" width="32.75" customWidth="1"/>
    <col min="3" max="3" width="18.375" customWidth="1"/>
    <col min="4" max="4" width="5.625" customWidth="1"/>
    <col min="5" max="6" width="15.625" customWidth="1"/>
    <col min="7" max="7" width="24.625" customWidth="1"/>
    <col min="8" max="11" width="15.625" customWidth="1"/>
    <col min="12" max="12" width="2.625" customWidth="1"/>
  </cols>
  <sheetData>
    <row r="1" spans="2:11" ht="66.95" customHeight="1" x14ac:dyDescent="0.65">
      <c r="B1" s="2" t="s">
        <v>0</v>
      </c>
    </row>
    <row r="2" spans="2:11" ht="30" customHeight="1" x14ac:dyDescent="0.3">
      <c r="B2" s="3" t="s">
        <v>1</v>
      </c>
    </row>
    <row r="3" spans="2:11" ht="30" customHeight="1" x14ac:dyDescent="0.35">
      <c r="B3" s="1" t="str">
        <f>CONCATENATE("Số dư hiện tại : "&amp;TEXT(Bảng_đăng_ký_séc[[#Totals],[Số dư]],"#.##0,00 ₫"))</f>
        <v>Số dư hiện tại : 2.730,84 ₫</v>
      </c>
    </row>
    <row r="4" spans="2:11" ht="30" customHeight="1" x14ac:dyDescent="0.25">
      <c r="B4" s="20"/>
      <c r="C4" s="20"/>
    </row>
    <row r="5" spans="2:11" ht="30" customHeight="1" x14ac:dyDescent="0.25">
      <c r="B5" s="20"/>
      <c r="C5" s="20"/>
      <c r="E5" s="4" t="s">
        <v>13</v>
      </c>
      <c r="F5" s="4" t="s">
        <v>16</v>
      </c>
      <c r="G5" s="4" t="s">
        <v>17</v>
      </c>
      <c r="H5" s="4" t="s">
        <v>3</v>
      </c>
      <c r="I5" s="14" t="s">
        <v>27</v>
      </c>
      <c r="J5" s="14" t="s">
        <v>4</v>
      </c>
      <c r="K5" s="14" t="s">
        <v>28</v>
      </c>
    </row>
    <row r="6" spans="2:11" ht="30" customHeight="1" x14ac:dyDescent="0.25">
      <c r="B6" s="20"/>
      <c r="C6" s="20"/>
      <c r="E6" s="11"/>
      <c r="F6" s="18">
        <f ca="1">TODAY()-60</f>
        <v>43171</v>
      </c>
      <c r="G6" s="10" t="s">
        <v>18</v>
      </c>
      <c r="H6" s="9" t="s">
        <v>4</v>
      </c>
      <c r="I6" s="15"/>
      <c r="J6" s="19">
        <v>2916.73</v>
      </c>
      <c r="K6" s="19">
        <f>Số_dư_ban_đầu</f>
        <v>2916.73</v>
      </c>
    </row>
    <row r="7" spans="2:11" ht="30" customHeight="1" x14ac:dyDescent="0.25">
      <c r="B7" s="20"/>
      <c r="C7" s="20"/>
      <c r="E7">
        <v>2251</v>
      </c>
      <c r="F7" s="13">
        <f ca="1">TODAY()-59</f>
        <v>43172</v>
      </c>
      <c r="G7" s="7" t="s">
        <v>19</v>
      </c>
      <c r="H7" s="6" t="s">
        <v>7</v>
      </c>
      <c r="I7" s="16">
        <v>205.61</v>
      </c>
      <c r="J7" s="16"/>
      <c r="K7" s="16">
        <f>Số_dư</f>
        <v>2711.12</v>
      </c>
    </row>
    <row r="8" spans="2:11" ht="30" customHeight="1" x14ac:dyDescent="0.25">
      <c r="B8" s="20"/>
      <c r="C8" s="20"/>
      <c r="E8">
        <v>67112449</v>
      </c>
      <c r="F8" s="13">
        <f ca="1">TODAY()-45</f>
        <v>43186</v>
      </c>
      <c r="G8" s="7" t="s">
        <v>20</v>
      </c>
      <c r="H8" s="6" t="s">
        <v>10</v>
      </c>
      <c r="I8" s="16">
        <v>961.77</v>
      </c>
      <c r="J8" s="16"/>
      <c r="K8" s="16">
        <f>Số_dư</f>
        <v>1749.35</v>
      </c>
    </row>
    <row r="9" spans="2:11" ht="30" customHeight="1" x14ac:dyDescent="0.25">
      <c r="B9" s="20"/>
      <c r="C9" s="20"/>
      <c r="E9" t="s">
        <v>14</v>
      </c>
      <c r="F9" s="13">
        <f ca="1">TODAY()-40</f>
        <v>43191</v>
      </c>
      <c r="G9" s="7" t="s">
        <v>21</v>
      </c>
      <c r="H9" s="6" t="s">
        <v>11</v>
      </c>
      <c r="I9" s="16">
        <v>3.65</v>
      </c>
      <c r="J9" s="16"/>
      <c r="K9" s="16">
        <f>Số_dư</f>
        <v>1745.6999999999998</v>
      </c>
    </row>
    <row r="10" spans="2:11" ht="30" customHeight="1" x14ac:dyDescent="0.25">
      <c r="B10" s="20"/>
      <c r="C10" s="20"/>
      <c r="E10">
        <v>2252</v>
      </c>
      <c r="F10" s="13">
        <f ca="1">TODAY()-35</f>
        <v>43196</v>
      </c>
      <c r="G10" s="7" t="s">
        <v>22</v>
      </c>
      <c r="H10" s="6" t="s">
        <v>8</v>
      </c>
      <c r="I10" s="16">
        <v>145.33000000000001</v>
      </c>
      <c r="J10" s="16"/>
      <c r="K10" s="16">
        <f>Số_dư</f>
        <v>1600.37</v>
      </c>
    </row>
    <row r="11" spans="2:11" ht="30" customHeight="1" x14ac:dyDescent="0.25">
      <c r="B11" s="20"/>
      <c r="C11" s="20"/>
      <c r="E11" t="s">
        <v>15</v>
      </c>
      <c r="F11" s="13">
        <f ca="1">TODAY()-30</f>
        <v>43201</v>
      </c>
      <c r="G11" s="7" t="s">
        <v>23</v>
      </c>
      <c r="H11" s="6" t="s">
        <v>11</v>
      </c>
      <c r="I11" s="16">
        <v>50</v>
      </c>
      <c r="J11" s="16"/>
      <c r="K11" s="16">
        <f>Số_dư</f>
        <v>1550.37</v>
      </c>
    </row>
    <row r="12" spans="2:11" ht="30" customHeight="1" x14ac:dyDescent="0.25">
      <c r="B12" s="20"/>
      <c r="C12" s="20"/>
      <c r="E12">
        <v>68240158</v>
      </c>
      <c r="F12" s="13">
        <f ca="1">TODAY()-25</f>
        <v>43206</v>
      </c>
      <c r="G12" s="7" t="s">
        <v>5</v>
      </c>
      <c r="H12" s="6" t="s">
        <v>5</v>
      </c>
      <c r="I12" s="16">
        <v>936.48</v>
      </c>
      <c r="J12" s="16"/>
      <c r="K12" s="16">
        <f>Số_dư</f>
        <v>613.88999999999987</v>
      </c>
    </row>
    <row r="13" spans="2:11" ht="30" customHeight="1" x14ac:dyDescent="0.3">
      <c r="B13" s="21" t="s">
        <v>2</v>
      </c>
      <c r="C13" s="21"/>
      <c r="F13" s="13">
        <f ca="1">TODAY()-20</f>
        <v>43211</v>
      </c>
      <c r="G13" s="7" t="s">
        <v>24</v>
      </c>
      <c r="H13" s="6" t="s">
        <v>4</v>
      </c>
      <c r="I13" s="16"/>
      <c r="J13" s="16">
        <v>2365.8200000000002</v>
      </c>
      <c r="K13" s="16">
        <f>Số_dư</f>
        <v>2979.71</v>
      </c>
    </row>
    <row r="14" spans="2:11" ht="30" customHeight="1" x14ac:dyDescent="0.25">
      <c r="B14" s="4" t="s">
        <v>3</v>
      </c>
      <c r="C14" s="4" t="s">
        <v>12</v>
      </c>
      <c r="F14" s="13">
        <f ca="1">TODAY()-15</f>
        <v>43216</v>
      </c>
      <c r="G14" s="7" t="s">
        <v>25</v>
      </c>
      <c r="H14" s="6" t="s">
        <v>6</v>
      </c>
      <c r="I14" s="16">
        <v>200</v>
      </c>
      <c r="J14" s="16"/>
      <c r="K14" s="16">
        <f>Số_dư</f>
        <v>2779.71</v>
      </c>
    </row>
    <row r="15" spans="2:11" ht="30" customHeight="1" x14ac:dyDescent="0.25">
      <c r="B15" s="5" t="s">
        <v>4</v>
      </c>
      <c r="C15" s="12">
        <f>Tổng_thể_loại</f>
        <v>5282.55</v>
      </c>
      <c r="E15">
        <v>2253</v>
      </c>
      <c r="F15" s="13">
        <f ca="1">TODAY()</f>
        <v>43231</v>
      </c>
      <c r="G15" s="7" t="s">
        <v>26</v>
      </c>
      <c r="H15" s="6" t="s">
        <v>8</v>
      </c>
      <c r="I15" s="16">
        <v>48.87</v>
      </c>
      <c r="J15" s="16"/>
      <c r="K15" s="16">
        <f>Số_dư</f>
        <v>2730.84</v>
      </c>
    </row>
    <row r="16" spans="2:11" ht="30" customHeight="1" x14ac:dyDescent="0.25">
      <c r="B16" s="5" t="s">
        <v>5</v>
      </c>
      <c r="C16" s="12">
        <f>Tổng_thể_loại</f>
        <v>936.48</v>
      </c>
      <c r="E16" s="8" t="s">
        <v>12</v>
      </c>
      <c r="F16" s="8"/>
      <c r="G16" s="8"/>
      <c r="H16" s="8"/>
      <c r="I16" s="17">
        <f>SUBTOTAL(109,Bảng_đăng_ký_séc[Rút ra])</f>
        <v>2551.71</v>
      </c>
      <c r="J16" s="17">
        <f>SUBTOTAL(109,Bảng_đăng_ký_séc[Gửi vào])</f>
        <v>5282.55</v>
      </c>
      <c r="K16" s="17">
        <f>Bảng_đăng_ký_séc[[#Totals],[Gửi vào]]-Bảng_đăng_ký_séc[[#Totals],[Rút ra]]</f>
        <v>2730.84</v>
      </c>
    </row>
    <row r="17" spans="2:3" ht="30" customHeight="1" x14ac:dyDescent="0.25">
      <c r="B17" s="5" t="s">
        <v>6</v>
      </c>
      <c r="C17" s="12">
        <f>Tổng_thể_loại</f>
        <v>200</v>
      </c>
    </row>
    <row r="18" spans="2:3" ht="30" customHeight="1" x14ac:dyDescent="0.25">
      <c r="B18" s="5" t="s">
        <v>7</v>
      </c>
      <c r="C18" s="12">
        <f>Tổng_thể_loại</f>
        <v>205.61</v>
      </c>
    </row>
    <row r="19" spans="2:3" ht="30" customHeight="1" x14ac:dyDescent="0.25">
      <c r="B19" s="5" t="s">
        <v>8</v>
      </c>
      <c r="C19" s="12">
        <f>Tổng_thể_loại</f>
        <v>194.20000000000002</v>
      </c>
    </row>
    <row r="20" spans="2:3" ht="30" customHeight="1" x14ac:dyDescent="0.25">
      <c r="B20" s="5" t="s">
        <v>9</v>
      </c>
      <c r="C20" s="12">
        <f>Tổng_thể_loại</f>
        <v>0</v>
      </c>
    </row>
    <row r="21" spans="2:3" ht="30" customHeight="1" x14ac:dyDescent="0.25">
      <c r="B21" s="5" t="s">
        <v>10</v>
      </c>
      <c r="C21" s="12">
        <f>Tổng_thể_loại</f>
        <v>961.77</v>
      </c>
    </row>
    <row r="22" spans="2:3" ht="30" customHeight="1" x14ac:dyDescent="0.25">
      <c r="B22" s="5" t="s">
        <v>11</v>
      </c>
      <c r="C22" s="12">
        <f>Tổng_thể_loại</f>
        <v>53.65</v>
      </c>
    </row>
  </sheetData>
  <mergeCells count="2">
    <mergeCell ref="B4:C12"/>
    <mergeCell ref="B13:C13"/>
  </mergeCells>
  <dataValidations count="15">
    <dataValidation allowBlank="1" showInputMessage="1" showErrorMessage="1" prompt="Tiêu đề của trang tính này nằm trong ô này. Sửa đổi hoặc cập nhật thể loại trong bảng Thể loại bắt đầu từ ô B14. Nhập chi tiết Séc trong bảng Đăng_ký_séc bắt đầu trong ô E5" sqref="B1" xr:uid="{00000000-0002-0000-0000-000000000000}"/>
    <dataValidation allowBlank="1" showInputMessage="1" showErrorMessage="1" prompt="Tạo Bảng đăng ký séc có Biểu đồ trong trang tính này. Số dư hiện tại được tính toán tự động trong ô B3. Biểu đồ biểu diễn các Thể loại và Tổng trong các ô từ B4 đến B11" sqref="A1" xr:uid="{00000000-0002-0000-0000-000001000000}"/>
    <dataValidation allowBlank="1" showInputMessage="1" showErrorMessage="1" prompt="Số dư hiện tại được tính toán tự động và đưa vào ô này" sqref="B3" xr:uid="{00000000-0002-0000-0000-000002000000}"/>
    <dataValidation allowBlank="1" showInputMessage="1" showErrorMessage="1" prompt="Biểu đồ hình tròn với thể loại và phân tích tỷ lệ phần trăm trong các ô từ B4 đến C12" sqref="B4" xr:uid="{00000000-0002-0000-0000-000003000000}"/>
    <dataValidation allowBlank="1" showInputMessage="1" showErrorMessage="1" prompt="Tùy chỉnh lựa chọn thể loại trong bảng Bảng_đăng_ký_séc bằng cách chèn hoặc sửa đổi thể loại trong bảng này. Tổng của các Thể loại trong bảng Bảng_đăng_ký_séc được cập nhật tự động bên dưới" sqref="B13:C13" xr:uid="{00000000-0002-0000-0000-000004000000}"/>
    <dataValidation allowBlank="1" showInputMessage="1" showErrorMessage="1" prompt="Tổng của thể loại được tính toán tự động trong cột này, bên dưới đầu đề này dựa trên các mục nhập trong bảng Bảng_đăng_ký_séc" sqref="C14" xr:uid="{00000000-0002-0000-0000-000005000000}"/>
    <dataValidation allowBlank="1" showInputMessage="1" showErrorMessage="1" prompt="Các mục thể loại nằm trong cột này, bên dưới đầu đề này" sqref="B14" xr:uid="{00000000-0002-0000-0000-000006000000}"/>
    <dataValidation allowBlank="1" showInputMessage="1" showErrorMessage="1" prompt="Số dư được tính toán tự động trong cột này, bên dưới đầu đề này" sqref="K5" xr:uid="{00000000-0002-0000-0000-000007000000}"/>
    <dataValidation allowBlank="1" showInputMessage="1" showErrorMessage="1" prompt="Nhập Số tiền gửi vào cột này, bên dưới đầu đề này" sqref="J5" xr:uid="{00000000-0002-0000-0000-000008000000}"/>
    <dataValidation allowBlank="1" showInputMessage="1" showErrorMessage="1" prompt="Nhập Số tiền rút ra vào cột này, bên dưới đầu đề này" sqref="I5" xr:uid="{00000000-0002-0000-0000-000009000000}"/>
    <dataValidation allowBlank="1" showInputMessage="1" showErrorMessage="1" prompt="Chọn Thể loại trong cột này, bên dưới đầu đề này. Nhấn ALT+MŨI TÊN XUỐNG để mở danh sách thả xuống; nhấn ENTER để chọn. Danh sách Thể loại sẽ được cập nhật tự động từ bảng Thể loại" sqref="H5" xr:uid="{00000000-0002-0000-0000-00000A000000}"/>
    <dataValidation allowBlank="1" showInputMessage="1" showErrorMessage="1" prompt="Nhập Mô tả vào cột này, bên dưới đầu đề này" sqref="G5" xr:uid="{00000000-0002-0000-0000-00000B000000}"/>
    <dataValidation allowBlank="1" showInputMessage="1" showErrorMessage="1" prompt="Nhập Ngày vào cột này, bên dưới đầu đề này" sqref="F5" xr:uid="{00000000-0002-0000-0000-00000C000000}"/>
    <dataValidation allowBlank="1" showInputMessage="1" showErrorMessage="1" prompt="Nhập Số séc vào cột này, bên dưới đầu đề này" sqref="E5" xr:uid="{00000000-0002-0000-0000-00000D000000}"/>
    <dataValidation type="list" errorStyle="warning" allowBlank="1" showInputMessage="1" showErrorMessage="1" error="Chọn Thể loại từ danh sách. Chọn HỦY BỎ, rồi nhấn ALT+MŨI TÊN XUỐNG để mở danh sách thả xuống, rồi nhấn ENTER để chọn" sqref="H6:H15" xr:uid="{00000000-0002-0000-0000-00000E000000}">
      <formula1>Tra_cứu_thể_loại</formula1>
    </dataValidation>
  </dataValidations>
  <printOptions horizontalCentered="1"/>
  <pageMargins left="0.7" right="0.7" top="0.75" bottom="0.75" header="0.3" footer="0.3"/>
  <pageSetup paperSize="9" scale="70" fitToHeight="0" orientation="landscape" r:id="rId1"/>
  <headerFooter differentFirst="1">
    <oddFooter>Page &amp;P of &amp;N</oddFooter>
  </headerFooter>
  <ignoredErrors>
    <ignoredError sqref="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4</vt:i4>
      </vt:variant>
    </vt:vector>
  </HeadingPairs>
  <TitlesOfParts>
    <vt:vector size="5" baseType="lpstr">
      <vt:lpstr>Bảng đăng ký séc</vt:lpstr>
      <vt:lpstr>'Bảng đăng ký séc'!Giao_dịch</vt:lpstr>
      <vt:lpstr>Tiêu_đề_1</vt:lpstr>
      <vt:lpstr>Tiêu_đề_cột_1</vt:lpstr>
      <vt:lpstr>'Bảng đăng ký séc'!Tra_cứu_thể_loại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</cp:lastModifiedBy>
  <dcterms:created xsi:type="dcterms:W3CDTF">2017-06-24T01:05:46Z</dcterms:created>
  <dcterms:modified xsi:type="dcterms:W3CDTF">2018-05-11T03:39:28Z</dcterms:modified>
</cp:coreProperties>
</file>