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External Resources\Template\20120910_FY13HOSep1\06_ToDTP_Batch02\1044\DTPed\"/>
    </mc:Choice>
  </mc:AlternateContent>
  <bookViews>
    <workbookView xWindow="240" yWindow="45" windowWidth="20730" windowHeight="10035" tabRatio="645"/>
  </bookViews>
  <sheets>
    <sheet name="Hjem" sheetId="1" r:id="rId1"/>
    <sheet name="Personlige detaljer" sheetId="2" r:id="rId2"/>
    <sheet name="Reise detaljer" sheetId="3" r:id="rId3"/>
    <sheet name="Hotell- og aktivitets" sheetId="4" r:id="rId4"/>
    <sheet name="Leiebil" sheetId="5" r:id="rId5"/>
    <sheet name="Reserve detaljer" sheetId="6" r:id="rId6"/>
  </sheets>
  <definedNames>
    <definedName name="Hotellantall">COUNTA('Hotell- og aktivitets'!$A$4:$A$10)+IF('Hotell- og aktivitets'!$G$4&lt;&gt;"",COUNTA('Hotell- og aktivitets'!$E$5:$E$7),0)+IF('Hotell- og aktivitets'!$G$8&lt;&gt;"",COUNTA('Hotell- og aktivitets'!$E$9:$E$11),0)+IF('Hotell- og aktivitets'!$G$12&lt;&gt;"",COUNTA('Hotell- og aktivitets'!$E$13:$E$15),0)</definedName>
    <definedName name="Hotelloppføring">COUNTA('Hotell- og aktivitets'!$C$4:$C$10)+IF('Hotell- og aktivitets'!$G$4&lt;&gt;"",COUNTA('Hotell- og aktivitets'!$G$5:$G$7),0)+IF('Hotell- og aktivitets'!$G$8&lt;&gt;"",COUNTA('Hotell- og aktivitets'!$G$9:$G$11),0)+IF('Hotell- og aktivitets'!$G$12&lt;&gt;"",COUNTA('Hotell- og aktivitets'!$G$13:$G$15),0)</definedName>
    <definedName name="LeiebilAntall">IF(Leiebil!$D$4="Ja",COUNTA(Leiebil!$B$5:$B$11),0)</definedName>
    <definedName name="LeiebilOppføring">IF(Leiebil!$D$4="Ja",COUNTA(Leiebil!$D$5:$D$11),LeiebilAntall)</definedName>
    <definedName name="PersonligAntall">COUNTA('Personlige detaljer'!$A$3,'Personlige detaljer'!#REF!,'Personlige detaljer'!#REF!)</definedName>
    <definedName name="PersonligOppføring">COUNTA('Personlige detaljer'!$B$4,'Personlige detaljer'!$E$3,'Personlige detaljer'!$E$5:$E$6)</definedName>
    <definedName name="Reiseantall">COUNTA('Reise detaljer'!$A$4:$A$16,'Reise detaljer'!$D$4:$D$16)</definedName>
    <definedName name="Reiseoppføring">COUNTA('Reise detaljer'!$C$4:$C$8,'Reise detaljer'!$C$10:$C$11,'Reise detaljer'!$C$13:$C$15,'Reise detaljer'!$F$4:$F$11,'Reise detaljer'!$F$13:$F$14)</definedName>
    <definedName name="ReserveAntall">COUNTA('Reserve detaljer'!$A$4:$A$9,'Reserve detaljer'!$E$4:$E$6)</definedName>
    <definedName name="ReserveOppføring">COUNTA('Reserve detaljer'!$C$4:$C$9,'Reserve detaljer'!$G$4:$G$7)</definedName>
  </definedNames>
  <calcPr calcId="152511"/>
</workbook>
</file>

<file path=xl/calcChain.xml><?xml version="1.0" encoding="utf-8"?>
<calcChain xmlns="http://schemas.openxmlformats.org/spreadsheetml/2006/main">
  <c r="B6" i="5" l="1"/>
  <c r="B11" i="5" l="1"/>
  <c r="B10" i="5"/>
  <c r="B8" i="5"/>
  <c r="B7" i="5"/>
  <c r="B9" i="5"/>
  <c r="C8" i="6" l="1"/>
  <c r="D5" i="5"/>
  <c r="C4" i="4"/>
  <c r="C8" i="4"/>
  <c r="C9" i="4"/>
  <c r="F4" i="3"/>
  <c r="C4" i="3"/>
  <c r="C8" i="2"/>
  <c r="A9" i="6"/>
  <c r="A7" i="6"/>
  <c r="A6" i="6"/>
  <c r="A5" i="6"/>
  <c r="A4" i="6"/>
  <c r="E6" i="6"/>
  <c r="E4" i="6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B5" i="5" l="1"/>
  <c r="A11" i="2"/>
  <c r="B11" i="2" s="1"/>
  <c r="A3" i="2"/>
  <c r="B33" i="1" s="1"/>
  <c r="B34" i="1" s="1"/>
  <c r="D4" i="3"/>
  <c r="A8" i="6"/>
  <c r="A9" i="4"/>
  <c r="A8" i="4"/>
  <c r="A4" i="4"/>
  <c r="Q33" i="1" l="1"/>
  <c r="Q34" i="1" s="1"/>
  <c r="B13" i="5"/>
  <c r="C13" i="5" s="1"/>
  <c r="A12" i="4"/>
  <c r="B12" i="4" s="1"/>
  <c r="A4" i="3"/>
  <c r="A18" i="3" l="1"/>
  <c r="V33" i="1" l="1"/>
  <c r="V34" i="1" s="1"/>
  <c r="L33" i="1"/>
  <c r="L34" i="1" s="1"/>
  <c r="A11" i="6"/>
  <c r="B11" i="6" s="1"/>
  <c r="G33" i="1" l="1"/>
  <c r="G34" i="1" s="1"/>
  <c r="B18" i="3"/>
</calcChain>
</file>

<file path=xl/sharedStrings.xml><?xml version="1.0" encoding="utf-8"?>
<sst xmlns="http://schemas.openxmlformats.org/spreadsheetml/2006/main" count="96" uniqueCount="67">
  <si>
    <t>Dato</t>
  </si>
  <si>
    <t>Flyselskap</t>
  </si>
  <si>
    <t>Flight-nummer</t>
  </si>
  <si>
    <t>Fra</t>
  </si>
  <si>
    <t>Avreisetid</t>
  </si>
  <si>
    <t>Avreiseterminal/-utgang</t>
  </si>
  <si>
    <t>Til</t>
  </si>
  <si>
    <t>Ankomsttid</t>
  </si>
  <si>
    <t>Lengde på flyvning</t>
  </si>
  <si>
    <t>Setenumre</t>
  </si>
  <si>
    <t>Bekreftelsesnumre</t>
  </si>
  <si>
    <t>Måltid</t>
  </si>
  <si>
    <t>Flyselskapets telefonnummer</t>
  </si>
  <si>
    <t>Avreisedetaljer</t>
  </si>
  <si>
    <t>Returdetaljer</t>
  </si>
  <si>
    <t>WS192</t>
  </si>
  <si>
    <t>Seattle</t>
  </si>
  <si>
    <t>Columbus</t>
  </si>
  <si>
    <t>Samme</t>
  </si>
  <si>
    <t>Reservasjonsdato</t>
  </si>
  <si>
    <t>Hotellets navn</t>
  </si>
  <si>
    <t>Hotellets adresse</t>
  </si>
  <si>
    <t>Hotellets telefonnummer</t>
  </si>
  <si>
    <t>Innsjekkingsdag/-tid</t>
  </si>
  <si>
    <t>Utsjekkingsdag/-tid</t>
  </si>
  <si>
    <t>Bekreftelsesnummer</t>
  </si>
  <si>
    <t>Aktivitet 1</t>
  </si>
  <si>
    <t>Datoer/klokkeslett</t>
  </si>
  <si>
    <t>Aktivitet 2</t>
  </si>
  <si>
    <t>Aktivitet 3</t>
  </si>
  <si>
    <t>Skitur</t>
  </si>
  <si>
    <t>Detaljer om hotelloppphold/overnatting</t>
  </si>
  <si>
    <t>Informasjon om leiebil</t>
  </si>
  <si>
    <t>Utleiefirma</t>
  </si>
  <si>
    <t>Hentedag/-klokkeslett</t>
  </si>
  <si>
    <t>Leveringsdag/-klokkeslett</t>
  </si>
  <si>
    <t>Biltype</t>
  </si>
  <si>
    <t>Telefonnummer</t>
  </si>
  <si>
    <t>Forsikringsselskap</t>
  </si>
  <si>
    <t>Telefonnummer</t>
  </si>
  <si>
    <t>Dekningstype</t>
  </si>
  <si>
    <t>Kjøpsdato</t>
  </si>
  <si>
    <t>Dekningsdatoer</t>
  </si>
  <si>
    <t>Forsikringsdetaljer</t>
  </si>
  <si>
    <t>Kontaktdetaljer i nødstilfeller</t>
  </si>
  <si>
    <t>Navn / relasjon / telefon</t>
  </si>
  <si>
    <t>Detaljer om ferieaktiviteter</t>
  </si>
  <si>
    <t>Alpine Ski House</t>
  </si>
  <si>
    <t>Økonomi</t>
  </si>
  <si>
    <t>789 Main Street</t>
  </si>
  <si>
    <t>CJ1234567</t>
  </si>
  <si>
    <t>Forsikring for alle</t>
  </si>
  <si>
    <t>Michael Alexander</t>
  </si>
  <si>
    <t>Michelle Alexander</t>
  </si>
  <si>
    <t>Sean P. Alexander</t>
  </si>
  <si>
    <t>Ingen begrensninger</t>
  </si>
  <si>
    <t>Coho Vineyard &amp; Winery</t>
  </si>
  <si>
    <t>Blue Yonder Airlines</t>
  </si>
  <si>
    <t>987 North Fifth Street Columbus, TN 01234</t>
  </si>
  <si>
    <t>6 timer</t>
  </si>
  <si>
    <t>A1, A2,A3</t>
  </si>
  <si>
    <t>Leie bil?</t>
  </si>
  <si>
    <t>Ja</t>
  </si>
  <si>
    <t>Fulle navn og kallenavn</t>
  </si>
  <si>
    <t>Hjemmeadresse</t>
  </si>
  <si>
    <t>Telefon, privat</t>
  </si>
  <si>
    <t>Mobiltelefoner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</si>
</sst>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&lt;=9999999]###\-####;\(###\)\ ###\-####"/>
    <numFmt numFmtId="165" formatCode="[$-F400]h:mm:ss\ AM/PM"/>
    <numFmt numFmtId="166" formatCode="m/d/yyyy\ hh:mm\ AM/PM"/>
    <numFmt numFmtId="167" formatCode="d/m/yyyy\ hh:mm"/>
    <numFmt numFmtId="168" formatCode="hh:mm:ss;@"/>
  </numFmts>
  <fonts count="22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FF0000"/>
      <name val="Corbel"/>
      <family val="2"/>
      <scheme val="minor"/>
    </font>
    <font>
      <sz val="9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9"/>
      <color theme="0"/>
      <name val="Corbel"/>
      <family val="2"/>
      <scheme val="minor"/>
    </font>
    <font>
      <sz val="10"/>
      <color theme="0"/>
      <name val="Corbel"/>
      <family val="2"/>
      <scheme val="minor"/>
    </font>
    <font>
      <sz val="12"/>
      <color rgb="FFFF0000"/>
      <name val="Corbel"/>
      <family val="2"/>
      <scheme val="minor"/>
    </font>
    <font>
      <sz val="12"/>
      <color theme="4"/>
      <name val="Corbel"/>
      <family val="2"/>
      <scheme val="minor"/>
    </font>
    <font>
      <sz val="9"/>
      <color theme="0"/>
      <name val="Corbel"/>
      <family val="2"/>
    </font>
    <font>
      <sz val="24"/>
      <color theme="0"/>
      <name val="Freestyle Script"/>
      <family val="4"/>
    </font>
    <font>
      <sz val="11"/>
      <color theme="4"/>
      <name val="Corbel"/>
      <family val="2"/>
    </font>
    <font>
      <sz val="11"/>
      <color rgb="FFF49914"/>
      <name val="Corbel"/>
      <family val="2"/>
    </font>
    <font>
      <sz val="10"/>
      <color rgb="FFF49914"/>
      <name val="Corbel"/>
      <family val="2"/>
    </font>
    <font>
      <sz val="12"/>
      <color theme="4"/>
      <name val="Corbel"/>
      <family val="2"/>
    </font>
    <font>
      <b/>
      <sz val="12"/>
      <color rgb="FFFF0000"/>
      <name val="Corbel"/>
      <family val="2"/>
    </font>
    <font>
      <sz val="10"/>
      <color rgb="FFFF0000"/>
      <name val="Corbel"/>
      <family val="2"/>
    </font>
    <font>
      <b/>
      <sz val="10"/>
      <color rgb="FFFF0000"/>
      <name val="Corbel"/>
      <family val="2"/>
    </font>
    <font>
      <sz val="10"/>
      <color rgb="FFFF0000"/>
      <name val="Corbe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2" borderId="0">
      <alignment horizontal="left" vertical="center" indent="1"/>
    </xf>
    <xf numFmtId="0" fontId="15" fillId="0" borderId="5" applyNumberFormat="0">
      <alignment horizontal="left" vertical="center" indent="1"/>
    </xf>
  </cellStyleXfs>
  <cellXfs count="81"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right"/>
    </xf>
    <xf numFmtId="0" fontId="0" fillId="0" borderId="0" xfId="0" applyFill="1" applyBorder="1"/>
    <xf numFmtId="0" fontId="13" fillId="2" borderId="0" xfId="4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164" fontId="0" fillId="0" borderId="0" xfId="0" applyNumberForma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13" fillId="2" borderId="0" xfId="4">
      <alignment horizontal="left" vertical="center" indent="1"/>
    </xf>
    <xf numFmtId="0" fontId="0" fillId="3" borderId="0" xfId="0" applyFill="1"/>
    <xf numFmtId="0" fontId="8" fillId="3" borderId="0" xfId="0" applyFont="1" applyFill="1" applyAlignment="1">
      <alignment vertical="center" wrapText="1"/>
    </xf>
    <xf numFmtId="0" fontId="9" fillId="3" borderId="0" xfId="0" applyFont="1" applyFill="1"/>
    <xf numFmtId="0" fontId="12" fillId="3" borderId="0" xfId="0" applyFont="1" applyFill="1" applyAlignment="1">
      <alignment vertical="center" wrapText="1"/>
    </xf>
    <xf numFmtId="0" fontId="0" fillId="3" borderId="0" xfId="0" applyFont="1" applyFill="1"/>
    <xf numFmtId="0" fontId="16" fillId="0" borderId="0" xfId="0" applyFont="1" applyFill="1"/>
    <xf numFmtId="0" fontId="15" fillId="0" borderId="7" xfId="5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165" fontId="15" fillId="0" borderId="7" xfId="5" applyNumberFormat="1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164" fontId="15" fillId="0" borderId="8" xfId="5" applyNumberFormat="1" applyFont="1" applyBorder="1">
      <alignment horizontal="left" vertical="center" indent="1"/>
    </xf>
    <xf numFmtId="0" fontId="15" fillId="0" borderId="5" xfId="5" applyFont="1" applyBorder="1">
      <alignment horizontal="left" vertical="center" indent="1"/>
    </xf>
    <xf numFmtId="14" fontId="15" fillId="0" borderId="5" xfId="5" applyNumberFormat="1" applyFont="1" applyBorder="1">
      <alignment horizontal="left" vertical="center" indent="1"/>
    </xf>
    <xf numFmtId="0" fontId="17" fillId="0" borderId="0" xfId="0" applyFont="1" applyFill="1"/>
    <xf numFmtId="49" fontId="14" fillId="0" borderId="8" xfId="5" applyNumberFormat="1" applyFont="1" applyBorder="1">
      <alignment horizontal="left" vertical="center" indent="1"/>
    </xf>
    <xf numFmtId="164" fontId="15" fillId="0" borderId="7" xfId="5" applyNumberFormat="1" applyFont="1" applyBorder="1">
      <alignment horizontal="left" vertical="center" indent="1"/>
    </xf>
    <xf numFmtId="166" fontId="15" fillId="0" borderId="7" xfId="5" applyNumberFormat="1" applyFont="1" applyBorder="1">
      <alignment horizontal="left" vertical="center" indent="1"/>
    </xf>
    <xf numFmtId="49" fontId="15" fillId="0" borderId="8" xfId="5" applyNumberFormat="1" applyFont="1" applyBorder="1">
      <alignment horizontal="left" vertical="center" indent="1"/>
    </xf>
    <xf numFmtId="0" fontId="15" fillId="0" borderId="10" xfId="5" applyFont="1" applyBorder="1">
      <alignment horizontal="left" vertical="center" indent="1"/>
    </xf>
    <xf numFmtId="166" fontId="15" fillId="0" borderId="10" xfId="5" applyNumberFormat="1" applyFont="1" applyBorder="1">
      <alignment horizontal="left" vertical="center" indent="1"/>
    </xf>
    <xf numFmtId="14" fontId="15" fillId="0" borderId="7" xfId="5" applyNumberFormat="1" applyFont="1" applyBorder="1">
      <alignment horizontal="left" vertical="center" indent="1"/>
    </xf>
    <xf numFmtId="0" fontId="15" fillId="0" borderId="9" xfId="5" applyFont="1" applyBorder="1">
      <alignment horizontal="left" vertical="center" indent="1"/>
    </xf>
    <xf numFmtId="49" fontId="15" fillId="0" borderId="9" xfId="5" applyNumberFormat="1" applyFont="1" applyBorder="1">
      <alignment horizontal="left" vertical="center" indent="1"/>
    </xf>
    <xf numFmtId="0" fontId="15" fillId="4" borderId="6" xfId="5" applyFont="1" applyFill="1" applyBorder="1">
      <alignment horizontal="left" vertical="center" indent="1"/>
    </xf>
    <xf numFmtId="49" fontId="15" fillId="4" borderId="6" xfId="5" applyNumberFormat="1" applyFont="1" applyFill="1" applyBorder="1">
      <alignment horizontal="left" vertical="center" indent="1"/>
    </xf>
    <xf numFmtId="0" fontId="18" fillId="0" borderId="0" xfId="0" applyFont="1" applyFill="1" applyBorder="1" applyAlignment="1">
      <alignment horizontal="right" vertical="center"/>
    </xf>
    <xf numFmtId="0" fontId="15" fillId="0" borderId="7" xfId="5" applyBorder="1">
      <alignment horizontal="left" vertical="center" indent="1"/>
    </xf>
    <xf numFmtId="164" fontId="15" fillId="0" borderId="7" xfId="5" applyNumberFormat="1" applyBorder="1">
      <alignment horizontal="left" vertical="center" indent="1"/>
    </xf>
    <xf numFmtId="14" fontId="15" fillId="0" borderId="7" xfId="5" applyNumberFormat="1" applyBorder="1">
      <alignment horizontal="left" vertical="center" indent="1"/>
    </xf>
    <xf numFmtId="0" fontId="15" fillId="0" borderId="8" xfId="5" applyBorder="1">
      <alignment horizontal="left" vertical="center" indent="1"/>
    </xf>
    <xf numFmtId="0" fontId="15" fillId="0" borderId="6" xfId="0" applyFont="1" applyFill="1" applyBorder="1" applyAlignment="1">
      <alignment horizontal="left" vertical="center" wrapText="1" indent="1"/>
    </xf>
    <xf numFmtId="14" fontId="15" fillId="4" borderId="6" xfId="5" applyNumberFormat="1" applyFont="1" applyFill="1" applyBorder="1">
      <alignment horizontal="left" vertical="center" indent="1"/>
    </xf>
    <xf numFmtId="0" fontId="15" fillId="0" borderId="0" xfId="0" applyFont="1" applyFill="1"/>
    <xf numFmtId="14" fontId="15" fillId="0" borderId="10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49" fontId="15" fillId="0" borderId="7" xfId="5" applyNumberFormat="1" applyFont="1" applyBorder="1">
      <alignment horizontal="left" vertical="center" indent="1"/>
    </xf>
    <xf numFmtId="167" fontId="15" fillId="0" borderId="7" xfId="5" applyNumberFormat="1" applyBorder="1">
      <alignment horizontal="left" vertical="center" indent="1"/>
    </xf>
    <xf numFmtId="167" fontId="15" fillId="0" borderId="7" xfId="5" applyNumberFormat="1" applyFont="1" applyBorder="1">
      <alignment horizontal="left" vertical="center" indent="1"/>
    </xf>
    <xf numFmtId="168" fontId="15" fillId="0" borderId="7" xfId="5" applyNumberFormat="1" applyFont="1" applyBorder="1">
      <alignment horizontal="left" vertical="center" indent="1"/>
    </xf>
    <xf numFmtId="0" fontId="12" fillId="3" borderId="4" xfId="0" applyFont="1" applyFill="1" applyBorder="1" applyAlignment="1">
      <alignment horizontal="center" vertical="center"/>
    </xf>
    <xf numFmtId="9" fontId="5" fillId="3" borderId="1" xfId="1" applyFont="1" applyFill="1" applyBorder="1" applyAlignment="1">
      <alignment horizontal="center" vertical="center"/>
    </xf>
    <xf numFmtId="9" fontId="5" fillId="3" borderId="2" xfId="1" applyFont="1" applyFill="1" applyBorder="1" applyAlignment="1">
      <alignment horizontal="center" vertical="center"/>
    </xf>
    <xf numFmtId="9" fontId="5" fillId="3" borderId="3" xfId="1" applyFont="1" applyFill="1" applyBorder="1" applyAlignment="1">
      <alignment horizontal="center" vertical="center"/>
    </xf>
    <xf numFmtId="9" fontId="5" fillId="3" borderId="1" xfId="1" applyFont="1" applyFill="1" applyBorder="1" applyAlignment="1">
      <alignment vertical="center"/>
    </xf>
    <xf numFmtId="9" fontId="5" fillId="3" borderId="2" xfId="1" applyFont="1" applyFill="1" applyBorder="1" applyAlignment="1">
      <alignment vertical="center"/>
    </xf>
    <xf numFmtId="9" fontId="5" fillId="3" borderId="3" xfId="1" applyFont="1" applyFill="1" applyBorder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2" borderId="0" xfId="4">
      <alignment horizontal="left" vertical="center" indent="1"/>
    </xf>
    <xf numFmtId="164" fontId="15" fillId="0" borderId="11" xfId="0" applyNumberFormat="1" applyFont="1" applyFill="1" applyBorder="1" applyAlignment="1">
      <alignment horizontal="left" vertical="center" wrapText="1" indent="1"/>
    </xf>
    <xf numFmtId="164" fontId="15" fillId="0" borderId="12" xfId="0" applyNumberFormat="1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4" fillId="0" borderId="7" xfId="5" applyNumberFormat="1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49" fontId="14" fillId="0" borderId="5" xfId="5" applyNumberFormat="1" applyFont="1" applyBorder="1">
      <alignment horizontal="left" vertical="center" indent="1"/>
    </xf>
    <xf numFmtId="0" fontId="21" fillId="0" borderId="0" xfId="0" applyFont="1" applyFill="1" applyBorder="1" applyAlignment="1">
      <alignment horizontal="right" vertical="center"/>
    </xf>
    <xf numFmtId="0" fontId="15" fillId="0" borderId="5" xfId="5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</cellXfs>
  <cellStyles count="6">
    <cellStyle name="Details" xfId="5"/>
    <cellStyle name="Normal" xfId="0" builtinId="0" customBuiltin="1"/>
    <cellStyle name="Overskrift 1" xfId="3" builtinId="16" customBuiltin="1"/>
    <cellStyle name="Prosent" xfId="1" builtinId="5"/>
    <cellStyle name="Table Headings" xfId="4"/>
    <cellStyle name="Tittel" xfId="2" builtinId="15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Personlige detaljer'!A1"/><Relationship Id="rId7" Type="http://schemas.openxmlformats.org/officeDocument/2006/relationships/hyperlink" Target="#'Hotell- og aktivitets'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Reserve detaljer'!A1"/><Relationship Id="rId5" Type="http://schemas.openxmlformats.org/officeDocument/2006/relationships/hyperlink" Target="#'Reise detaljer '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Leiebil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Hotell- og aktivitets'!A1"/><Relationship Id="rId13" Type="http://schemas.openxmlformats.org/officeDocument/2006/relationships/image" Target="../media/image15.png"/><Relationship Id="rId3" Type="http://schemas.openxmlformats.org/officeDocument/2006/relationships/hyperlink" Target="#Hjem!A1"/><Relationship Id="rId7" Type="http://schemas.openxmlformats.org/officeDocument/2006/relationships/image" Target="../media/image12.png"/><Relationship Id="rId12" Type="http://schemas.openxmlformats.org/officeDocument/2006/relationships/hyperlink" Target="#'Reserve detaljer'!A1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Reise detaljer '!A1"/><Relationship Id="rId11" Type="http://schemas.openxmlformats.org/officeDocument/2006/relationships/image" Target="../media/image14.png"/><Relationship Id="rId5" Type="http://schemas.openxmlformats.org/officeDocument/2006/relationships/image" Target="../media/image11.png"/><Relationship Id="rId10" Type="http://schemas.openxmlformats.org/officeDocument/2006/relationships/hyperlink" Target="#Leiebil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Hotell- og aktivitets'!A1"/><Relationship Id="rId13" Type="http://schemas.openxmlformats.org/officeDocument/2006/relationships/image" Target="../media/image15.png"/><Relationship Id="rId3" Type="http://schemas.openxmlformats.org/officeDocument/2006/relationships/hyperlink" Target="#Hjem!A1"/><Relationship Id="rId7" Type="http://schemas.openxmlformats.org/officeDocument/2006/relationships/image" Target="../media/image12.png"/><Relationship Id="rId12" Type="http://schemas.openxmlformats.org/officeDocument/2006/relationships/hyperlink" Target="#'Reserve detaljer'!A1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Personlige detaljer'!A1"/><Relationship Id="rId10" Type="http://schemas.openxmlformats.org/officeDocument/2006/relationships/hyperlink" Target="#Leiebil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Hjem!A1"/><Relationship Id="rId7" Type="http://schemas.openxmlformats.org/officeDocument/2006/relationships/hyperlink" Target="#'Reise detaljer '!A1"/><Relationship Id="rId12" Type="http://schemas.openxmlformats.org/officeDocument/2006/relationships/hyperlink" Target="#'Reserve detaljer'!A1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Personlige detaljer'!A1"/><Relationship Id="rId10" Type="http://schemas.openxmlformats.org/officeDocument/2006/relationships/hyperlink" Target="#Leiebil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Hjem!A1"/><Relationship Id="rId7" Type="http://schemas.openxmlformats.org/officeDocument/2006/relationships/hyperlink" Target="#'Reise detaljer '!A1"/><Relationship Id="rId12" Type="http://schemas.openxmlformats.org/officeDocument/2006/relationships/hyperlink" Target="#'Reserve detaljer'!A1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Personlige detaljer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l- og aktivitet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Hjem!A1"/><Relationship Id="rId7" Type="http://schemas.openxmlformats.org/officeDocument/2006/relationships/hyperlink" Target="#'Reise detaljer '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Leiebil!A1"/><Relationship Id="rId5" Type="http://schemas.openxmlformats.org/officeDocument/2006/relationships/hyperlink" Target="#'Personlige detaljer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l- og aktivite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Gruppe 2" descr="Reisebilde med by, varmluftsballong, bil, fly og cruiseskip." title="Hovedmalgrafikk"/>
        <xdr:cNvGrpSpPr/>
      </xdr:nvGrpSpPr>
      <xdr:grpSpPr>
        <a:xfrm>
          <a:off x="0" y="54475"/>
          <a:ext cx="9705975" cy="4179254"/>
          <a:chOff x="0" y="54475"/>
          <a:chExt cx="9705975" cy="4179254"/>
        </a:xfrm>
      </xdr:grpSpPr>
      <xdr:pic>
        <xdr:nvPicPr>
          <xdr:cNvPr id="7" name="Hovedgrafikk" descr="ccc" title="Hovedmalgrafikk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Bilde 7" descr="&quot;&quot;" title="Kantlinjegrafikk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Personlig info" descr="&quot;&quot;" title="Personlige opplysninger">
          <a:hlinkClick xmlns:r="http://schemas.openxmlformats.org/officeDocument/2006/relationships" r:id="rId3" tooltip="Klikk for å se personlige informasjon "/>
        </xdr:cNvPr>
        <xdr:cNvGrpSpPr/>
      </xdr:nvGrpSpPr>
      <xdr:grpSpPr>
        <a:xfrm>
          <a:off x="99983" y="4381500"/>
          <a:ext cx="1609725" cy="640080"/>
          <a:chOff x="147608" y="4543425"/>
          <a:chExt cx="1609725" cy="640080"/>
        </a:xfrm>
      </xdr:grpSpPr>
      <xdr:pic>
        <xdr:nvPicPr>
          <xdr:cNvPr id="2" name="Bilde 1" descr="&quot;&quot;" title="Personlige opplysninger-knapp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Tekstboks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Personlige</a:t>
            </a:r>
          </a:p>
        </xdr:txBody>
      </xdr:sp>
      <xdr:sp macro="" textlink="">
        <xdr:nvSpPr>
          <xdr:cNvPr id="40" name="Tekstboks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Reisedetaljer" descr="&quot;&quot;" title="Reisedetaljer-knapp">
          <a:hlinkClick xmlns:r="http://schemas.openxmlformats.org/officeDocument/2006/relationships" r:id="rId5" tooltip="Klikk for å se reisedetaljer"/>
        </xdr:cNvPr>
        <xdr:cNvGrpSpPr/>
      </xdr:nvGrpSpPr>
      <xdr:grpSpPr>
        <a:xfrm>
          <a:off x="2082381" y="4381500"/>
          <a:ext cx="1600200" cy="640080"/>
          <a:chOff x="2039421" y="4543425"/>
          <a:chExt cx="1600200" cy="640080"/>
        </a:xfrm>
      </xdr:grpSpPr>
      <xdr:pic>
        <xdr:nvPicPr>
          <xdr:cNvPr id="4" name="Bilde 3" descr="&quot;&quot;" title="Reisedetaljer-knapp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Tekstboks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Reise</a:t>
            </a:r>
          </a:p>
        </xdr:txBody>
      </xdr:sp>
      <xdr:sp macro="" textlink="">
        <xdr:nvSpPr>
          <xdr:cNvPr id="79" name="Tekstboks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  <xdr:twoCellAnchor>
    <xdr:from>
      <xdr:col>10</xdr:col>
      <xdr:colOff>169054</xdr:colOff>
      <xdr:row>27</xdr:row>
      <xdr:rowOff>9525</xdr:rowOff>
    </xdr:from>
    <xdr:to>
      <xdr:col>14</xdr:col>
      <xdr:colOff>342900</xdr:colOff>
      <xdr:row>31</xdr:row>
      <xdr:rowOff>1905</xdr:rowOff>
    </xdr:to>
    <xdr:grpSp>
      <xdr:nvGrpSpPr>
        <xdr:cNvPr id="27" name="Detaljer om hotell og aktivitet" descr="&quot;&quot;" title="Detaljer om hotell og aktivitet-knapp">
          <a:hlinkClick xmlns:r="http://schemas.openxmlformats.org/officeDocument/2006/relationships" r:id="rId7" tooltip="Klikk for å se hotell- og aktivitetsdetaljer"/>
        </xdr:cNvPr>
        <xdr:cNvGrpSpPr/>
      </xdr:nvGrpSpPr>
      <xdr:grpSpPr>
        <a:xfrm>
          <a:off x="4055254" y="4381500"/>
          <a:ext cx="1774046" cy="640080"/>
          <a:chOff x="4031629" y="4543425"/>
          <a:chExt cx="1600200" cy="640080"/>
        </a:xfrm>
      </xdr:grpSpPr>
      <xdr:pic>
        <xdr:nvPicPr>
          <xdr:cNvPr id="13" name="Bilde 12" descr="&quot;&quot;" title="Hotell og aktiviteter-knapp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Tekstboks 95"/>
          <xdr:cNvSpPr txBox="1"/>
        </xdr:nvSpPr>
        <xdr:spPr>
          <a:xfrm>
            <a:off x="4036392" y="4635748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Hotell- og aktivitets </a:t>
            </a:r>
          </a:p>
        </xdr:txBody>
      </xdr:sp>
      <xdr:sp macro="" textlink="">
        <xdr:nvSpPr>
          <xdr:cNvPr id="97" name="Tekstboks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Leiebil" descr="&quot;&quot;" title="Leiebilinformasjonsknapp">
          <a:hlinkClick xmlns:r="http://schemas.openxmlformats.org/officeDocument/2006/relationships" r:id="rId9" tooltip=" Klikk for å se informasjon om leiebil"/>
        </xdr:cNvPr>
        <xdr:cNvGrpSpPr/>
      </xdr:nvGrpSpPr>
      <xdr:grpSpPr>
        <a:xfrm>
          <a:off x="6028127" y="4381500"/>
          <a:ext cx="1600200" cy="640080"/>
          <a:chOff x="6000594" y="4543425"/>
          <a:chExt cx="1600200" cy="640080"/>
        </a:xfrm>
      </xdr:grpSpPr>
      <xdr:pic>
        <xdr:nvPicPr>
          <xdr:cNvPr id="159" name="Bilde 158" descr="&quot;&quot;" title="Leiebilinformasjonsknapp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Tekstboks 118"/>
          <xdr:cNvSpPr txBox="1"/>
        </xdr:nvSpPr>
        <xdr:spPr>
          <a:xfrm>
            <a:off x="6071879" y="463574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Leiebil</a:t>
            </a:r>
          </a:p>
        </xdr:txBody>
      </xdr:sp>
      <xdr:sp macro="" textlink="">
        <xdr:nvSpPr>
          <xdr:cNvPr id="120" name="Tekstboks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Reservedetaljer" descr="&quot;&quot;" title="Reservedetaljer-knapp">
          <a:hlinkClick xmlns:r="http://schemas.openxmlformats.org/officeDocument/2006/relationships" r:id="rId11" tooltip="Klikk for å se reservedetaljer"/>
        </xdr:cNvPr>
        <xdr:cNvGrpSpPr/>
      </xdr:nvGrpSpPr>
      <xdr:grpSpPr>
        <a:xfrm>
          <a:off x="8001000" y="4381500"/>
          <a:ext cx="1600200" cy="640080"/>
          <a:chOff x="8001000" y="4543425"/>
          <a:chExt cx="1600200" cy="640080"/>
        </a:xfrm>
      </xdr:grpSpPr>
      <xdr:pic>
        <xdr:nvPicPr>
          <xdr:cNvPr id="16" name="Bilde 15" descr="&quot;&quot;" title="Reservedetaljer-knapp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Tekstboks 175"/>
          <xdr:cNvSpPr txBox="1"/>
        </xdr:nvSpPr>
        <xdr:spPr>
          <a:xfrm>
            <a:off x="8067675" y="463574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Reserve</a:t>
            </a:r>
          </a:p>
        </xdr:txBody>
      </xdr:sp>
      <xdr:sp macro="" textlink="">
        <xdr:nvSpPr>
          <xdr:cNvPr id="177" name="Tekstboks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Kantlinjegrafikk" descr="&quot;&quot;" title="Kantlinjegrafikk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152400</xdr:colOff>
      <xdr:row>0</xdr:row>
      <xdr:rowOff>2222727</xdr:rowOff>
    </xdr:to>
    <xdr:pic>
      <xdr:nvPicPr>
        <xdr:cNvPr id="3" name="Topptekstgrafikk" descr="Bilde av varmluftsballonger på himmelen" title="Personlige detaljer-grafik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Personlige opplysninger" descr="&quot;&quot;" title="Personlige opplysninger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Tittelgrafikk" descr="&quot;&quot;" title="Personlige opplysninger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Tittel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Personlige </a:t>
            </a:r>
          </a:p>
        </xdr:txBody>
      </xdr:sp>
      <xdr:sp macro="" textlink="">
        <xdr:nvSpPr>
          <xdr:cNvPr id="7" name="Undertittel"/>
          <xdr:cNvSpPr txBox="1"/>
        </xdr:nvSpPr>
        <xdr:spPr>
          <a:xfrm>
            <a:off x="4727032" y="922100"/>
            <a:ext cx="119464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opplysninger</a:t>
            </a:r>
          </a:p>
        </xdr:txBody>
      </xdr:sp>
    </xdr:grpSp>
    <xdr:clientData/>
  </xdr:twoCellAnchor>
  <xdr:twoCellAnchor editAs="absolute">
    <xdr:from>
      <xdr:col>5</xdr:col>
      <xdr:colOff>95250</xdr:colOff>
      <xdr:row>0</xdr:row>
      <xdr:rowOff>361951</xdr:rowOff>
    </xdr:from>
    <xdr:to>
      <xdr:col>6</xdr:col>
      <xdr:colOff>438150</xdr:colOff>
      <xdr:row>0</xdr:row>
      <xdr:rowOff>846365</xdr:rowOff>
    </xdr:to>
    <xdr:grpSp>
      <xdr:nvGrpSpPr>
        <xdr:cNvPr id="8" name="Hjem" descr="&quot;&quot;" title="Hjem-knapp">
          <a:hlinkClick xmlns:r="http://schemas.openxmlformats.org/officeDocument/2006/relationships" r:id="rId3" tooltip="Klikk for å gå tilbake til startarket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Bilde 8" descr="Klikk for å gå tilbake til startarket" title="Hjem-knapp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Tekstboks 9"/>
          <xdr:cNvSpPr txBox="1"/>
        </xdr:nvSpPr>
        <xdr:spPr>
          <a:xfrm>
            <a:off x="9342912" y="523875"/>
            <a:ext cx="43710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Hjem</a:t>
            </a: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Gruppe 14" descr="&quot;&quot;" title="Personlige opplysninger-knapp"/>
        <xdr:cNvGrpSpPr/>
      </xdr:nvGrpSpPr>
      <xdr:grpSpPr>
        <a:xfrm>
          <a:off x="895350" y="5076825"/>
          <a:ext cx="1447772" cy="598159"/>
          <a:chOff x="904875" y="2057400"/>
          <a:chExt cx="1447772" cy="598159"/>
        </a:xfrm>
      </xdr:grpSpPr>
      <xdr:pic>
        <xdr:nvPicPr>
          <xdr:cNvPr id="16" name="Bilde 15" descr="&quot;&quot;" title="Personlige opplysninger-knapp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Tekstboks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Personlige </a:t>
            </a:r>
          </a:p>
        </xdr:txBody>
      </xdr:sp>
      <xdr:sp macro="" textlink="">
        <xdr:nvSpPr>
          <xdr:cNvPr id="18" name="Tekstboks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Gruppe 18" descr="&quot;&quot;" title="Reisedetaljer-knapp">
          <a:hlinkClick xmlns:r="http://schemas.openxmlformats.org/officeDocument/2006/relationships" r:id="rId6" tooltip="Klikk for å se reisedetaljer"/>
        </xdr:cNvPr>
        <xdr:cNvGrpSpPr/>
      </xdr:nvGrpSpPr>
      <xdr:grpSpPr>
        <a:xfrm>
          <a:off x="2508390" y="5076825"/>
          <a:ext cx="1451582" cy="598159"/>
          <a:chOff x="2493150" y="2035950"/>
          <a:chExt cx="1451582" cy="598159"/>
        </a:xfrm>
      </xdr:grpSpPr>
      <xdr:pic>
        <xdr:nvPicPr>
          <xdr:cNvPr id="20" name="Bilde 19" descr="&quot;&quot;" title="Reisedetaljer-knapp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Tekstboks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Reise</a:t>
            </a:r>
          </a:p>
        </xdr:txBody>
      </xdr:sp>
      <xdr:sp macro="" textlink="">
        <xdr:nvSpPr>
          <xdr:cNvPr id="22" name="Tekstboks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Gruppe 22" descr="&quot;&quot;" title="Detaljer om hotell og aktiviteter-knapp">
          <a:hlinkClick xmlns:r="http://schemas.openxmlformats.org/officeDocument/2006/relationships" r:id="rId8" tooltip="Klikk for å vise detaljer for hotell og aktivitet"/>
        </xdr:cNvPr>
        <xdr:cNvGrpSpPr/>
      </xdr:nvGrpSpPr>
      <xdr:grpSpPr>
        <a:xfrm>
          <a:off x="4125240" y="5076825"/>
          <a:ext cx="1447772" cy="598159"/>
          <a:chOff x="4112393" y="2033550"/>
          <a:chExt cx="1447772" cy="598159"/>
        </a:xfrm>
      </xdr:grpSpPr>
      <xdr:pic>
        <xdr:nvPicPr>
          <xdr:cNvPr id="24" name="Bilde 23" descr="&quot;&quot;" title="Hotelldetaljer-knapp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Tekstboks 24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Hotell- og aktivitets</a:t>
            </a:r>
          </a:p>
        </xdr:txBody>
      </xdr:sp>
      <xdr:sp macro="" textlink="">
        <xdr:nvSpPr>
          <xdr:cNvPr id="26" name="Tekstboks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Leiebil" descr="&quot;&quot;" title="Leiebilknapp">
          <a:hlinkClick xmlns:r="http://schemas.openxmlformats.org/officeDocument/2006/relationships" r:id="rId10" tooltip="Klikk for å se informasjon om leiebil"/>
        </xdr:cNvPr>
        <xdr:cNvGrpSpPr/>
      </xdr:nvGrpSpPr>
      <xdr:grpSpPr>
        <a:xfrm>
          <a:off x="5738280" y="5076825"/>
          <a:ext cx="1440152" cy="598159"/>
          <a:chOff x="5706630" y="2040675"/>
          <a:chExt cx="1440152" cy="598159"/>
        </a:xfrm>
      </xdr:grpSpPr>
      <xdr:pic>
        <xdr:nvPicPr>
          <xdr:cNvPr id="28" name="Bilde  27" descr="&quot;&quot;" title="Leiebilinfo-knapp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Tekstboks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Leiebil</a:t>
            </a:r>
          </a:p>
        </xdr:txBody>
      </xdr:sp>
      <xdr:sp macro="" textlink="">
        <xdr:nvSpPr>
          <xdr:cNvPr id="30" name="Tekstboks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4</xdr:col>
      <xdr:colOff>847650</xdr:colOff>
      <xdr:row>13</xdr:row>
      <xdr:rowOff>28575</xdr:rowOff>
    </xdr:from>
    <xdr:to>
      <xdr:col>5</xdr:col>
      <xdr:colOff>95147</xdr:colOff>
      <xdr:row>16</xdr:row>
      <xdr:rowOff>144768</xdr:rowOff>
    </xdr:to>
    <xdr:grpSp>
      <xdr:nvGrpSpPr>
        <xdr:cNvPr id="31" name="Reservedetaljer" title="Reservedetaljer-knapp">
          <a:hlinkClick xmlns:r="http://schemas.openxmlformats.org/officeDocument/2006/relationships" r:id="rId12" tooltip="Klikk for å se reservedetaljer"/>
        </xdr:cNvPr>
        <xdr:cNvGrpSpPr/>
      </xdr:nvGrpSpPr>
      <xdr:grpSpPr>
        <a:xfrm>
          <a:off x="7343700" y="5076825"/>
          <a:ext cx="1447772" cy="601968"/>
          <a:chOff x="7458000" y="2028750"/>
          <a:chExt cx="1447772" cy="601968"/>
        </a:xfrm>
      </xdr:grpSpPr>
      <xdr:pic>
        <xdr:nvPicPr>
          <xdr:cNvPr id="32" name="Bilde 31" descr="&quot;&quot;" title="Reservedetaljer-knapp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Tekstboks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Reserve</a:t>
            </a:r>
          </a:p>
        </xdr:txBody>
      </xdr:sp>
      <xdr:sp macro="" textlink="">
        <xdr:nvSpPr>
          <xdr:cNvPr id="34" name="Tekstboks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733424</xdr:colOff>
      <xdr:row>0</xdr:row>
      <xdr:rowOff>1619465</xdr:rowOff>
    </xdr:to>
    <xdr:pic>
      <xdr:nvPicPr>
        <xdr:cNvPr id="2" name="Topptekstgrafikk" descr="Bilde av fly på himmelen" title="Reisegrafik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1090613</xdr:colOff>
      <xdr:row>0</xdr:row>
      <xdr:rowOff>295275</xdr:rowOff>
    </xdr:from>
    <xdr:to>
      <xdr:col>4</xdr:col>
      <xdr:colOff>757238</xdr:colOff>
      <xdr:row>0</xdr:row>
      <xdr:rowOff>1200150</xdr:rowOff>
    </xdr:to>
    <xdr:grpSp>
      <xdr:nvGrpSpPr>
        <xdr:cNvPr id="3" name="Reisedetaljer" descr="&quot;&quot;" title="Reisedetaljer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Tittelgrafikk" descr="&quot;&quot;" title="Reisedetaljer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tel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Reise</a:t>
            </a:r>
          </a:p>
        </xdr:txBody>
      </xdr:sp>
      <xdr:sp macro="" textlink="">
        <xdr:nvSpPr>
          <xdr:cNvPr id="6" name="Undertittel"/>
          <xdr:cNvSpPr txBox="1"/>
        </xdr:nvSpPr>
        <xdr:spPr>
          <a:xfrm>
            <a:off x="4929479" y="922100"/>
            <a:ext cx="786076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detaljer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1604962</xdr:colOff>
      <xdr:row>0</xdr:row>
      <xdr:rowOff>314326</xdr:rowOff>
    </xdr:from>
    <xdr:to>
      <xdr:col>6</xdr:col>
      <xdr:colOff>595312</xdr:colOff>
      <xdr:row>0</xdr:row>
      <xdr:rowOff>1156818</xdr:rowOff>
    </xdr:to>
    <xdr:grpSp>
      <xdr:nvGrpSpPr>
        <xdr:cNvPr id="7" name="Hjem" descr="&quot;&quot;" title="Hjem-knapp">
          <a:hlinkClick xmlns:r="http://schemas.openxmlformats.org/officeDocument/2006/relationships" r:id="rId3" tooltip="Klikk for å gå tilbake til startarket"/>
        </xdr:cNvPr>
        <xdr:cNvGrpSpPr/>
      </xdr:nvGrpSpPr>
      <xdr:grpSpPr>
        <a:xfrm>
          <a:off x="8901112" y="314326"/>
          <a:ext cx="952500" cy="842492"/>
          <a:chOff x="9086850" y="466726"/>
          <a:chExt cx="952500" cy="842492"/>
        </a:xfrm>
      </xdr:grpSpPr>
      <xdr:pic>
        <xdr:nvPicPr>
          <xdr:cNvPr id="8" name="Bilde 7" descr="Klikk for å gå tilbake til startarket" title="Hjem-knapp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kstboks 8"/>
          <xdr:cNvSpPr txBox="1"/>
        </xdr:nvSpPr>
        <xdr:spPr>
          <a:xfrm>
            <a:off x="9342912" y="523875"/>
            <a:ext cx="437107" cy="785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Hjem</a:t>
            </a:r>
          </a:p>
          <a:p>
            <a:endParaRPr lang="en-US" sz="2600">
              <a:solidFill>
                <a:schemeClr val="bg1"/>
              </a:solidFill>
              <a:latin typeface="Freestyle Script" pitchFamily="66" charset="0"/>
            </a:endParaRP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Gruppe 9" descr="&quot;&quot;" title="Personlige opplysninger-knapp">
          <a:hlinkClick xmlns:r="http://schemas.openxmlformats.org/officeDocument/2006/relationships" r:id="rId5" tooltip="Klikk for å se personlige informasjon "/>
        </xdr:cNvPr>
        <xdr:cNvGrpSpPr/>
      </xdr:nvGrpSpPr>
      <xdr:grpSpPr>
        <a:xfrm>
          <a:off x="1104900" y="5924550"/>
          <a:ext cx="1447772" cy="598159"/>
          <a:chOff x="904875" y="2057400"/>
          <a:chExt cx="1447772" cy="598159"/>
        </a:xfrm>
      </xdr:grpSpPr>
      <xdr:pic>
        <xdr:nvPicPr>
          <xdr:cNvPr id="11" name="Bilde 10" descr="&quot;&quot;" title="Personlige opplysninger-knapp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kstboks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Personlige </a:t>
            </a:r>
          </a:p>
        </xdr:txBody>
      </xdr:sp>
      <xdr:sp macro="" textlink="">
        <xdr:nvSpPr>
          <xdr:cNvPr id="13" name="Tekstboks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Gruppe 13" descr="&quot;&quot;" title="Reisedetaljer-knapp"/>
        <xdr:cNvGrpSpPr/>
      </xdr:nvGrpSpPr>
      <xdr:grpSpPr>
        <a:xfrm>
          <a:off x="2803665" y="5924550"/>
          <a:ext cx="1451582" cy="598159"/>
          <a:chOff x="2493150" y="2035950"/>
          <a:chExt cx="1451582" cy="598159"/>
        </a:xfrm>
      </xdr:grpSpPr>
      <xdr:pic>
        <xdr:nvPicPr>
          <xdr:cNvPr id="15" name="Bilde 14" descr="&quot;&quot;" title="Reisedetaljer-knapp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kstboks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Reise</a:t>
            </a:r>
          </a:p>
        </xdr:txBody>
      </xdr:sp>
      <xdr:sp macro="" textlink="">
        <xdr:nvSpPr>
          <xdr:cNvPr id="17" name="Tekstboks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 </a:t>
            </a:r>
          </a:p>
        </xdr:txBody>
      </xdr:sp>
    </xdr:grpSp>
    <xdr:clientData/>
  </xdr:twoCellAnchor>
  <xdr:twoCellAnchor>
    <xdr:from>
      <xdr:col>2</xdr:col>
      <xdr:colOff>1629690</xdr:colOff>
      <xdr:row>19</xdr:row>
      <xdr:rowOff>19050</xdr:rowOff>
    </xdr:from>
    <xdr:to>
      <xdr:col>4</xdr:col>
      <xdr:colOff>448562</xdr:colOff>
      <xdr:row>22</xdr:row>
      <xdr:rowOff>131434</xdr:rowOff>
    </xdr:to>
    <xdr:grpSp>
      <xdr:nvGrpSpPr>
        <xdr:cNvPr id="18" name="Gruppe 17" descr="&quot;&quot;" title="Detaljer om hotell og aktiviteter-knapp">
          <a:hlinkClick xmlns:r="http://schemas.openxmlformats.org/officeDocument/2006/relationships" r:id="rId8" tooltip="Klikk for å se hotell- og aktivitetsdetaljer"/>
        </xdr:cNvPr>
        <xdr:cNvGrpSpPr/>
      </xdr:nvGrpSpPr>
      <xdr:grpSpPr>
        <a:xfrm>
          <a:off x="4420515" y="5924550"/>
          <a:ext cx="1447772" cy="598159"/>
          <a:chOff x="4112393" y="2033550"/>
          <a:chExt cx="1447772" cy="598159"/>
        </a:xfrm>
      </xdr:grpSpPr>
      <xdr:pic>
        <xdr:nvPicPr>
          <xdr:cNvPr id="19" name="Bilde 18" descr="&quot;&quot;" title="Detaljer om hotell og aktiviteter-knapp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kstboks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Hotell- og aktivitets</a:t>
            </a:r>
          </a:p>
        </xdr:txBody>
      </xdr:sp>
      <xdr:sp macro="" textlink="">
        <xdr:nvSpPr>
          <xdr:cNvPr id="21" name="Tekstboks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 </a:t>
            </a: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Gruppe 21" descr="&quot;&quot;" title="Leiebilknapp">
          <a:hlinkClick xmlns:r="http://schemas.openxmlformats.org/officeDocument/2006/relationships" r:id="rId10" tooltip="Klikk for å se informasjon om leiebil"/>
        </xdr:cNvPr>
        <xdr:cNvGrpSpPr/>
      </xdr:nvGrpSpPr>
      <xdr:grpSpPr>
        <a:xfrm>
          <a:off x="6033555" y="5924550"/>
          <a:ext cx="1535402" cy="598159"/>
          <a:chOff x="5706630" y="2040675"/>
          <a:chExt cx="1440152" cy="598159"/>
        </a:xfrm>
      </xdr:grpSpPr>
      <xdr:pic>
        <xdr:nvPicPr>
          <xdr:cNvPr id="23" name="Bilde 22" descr="&quot;&quot;" title="Leiebilinfo-knapp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kstboks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Leiebil</a:t>
            </a:r>
          </a:p>
        </xdr:txBody>
      </xdr:sp>
      <xdr:sp macro="" textlink="">
        <xdr:nvSpPr>
          <xdr:cNvPr id="25" name="Tekstboks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438075</xdr:colOff>
      <xdr:row>19</xdr:row>
      <xdr:rowOff>19050</xdr:rowOff>
    </xdr:from>
    <xdr:to>
      <xdr:col>5</xdr:col>
      <xdr:colOff>1885847</xdr:colOff>
      <xdr:row>22</xdr:row>
      <xdr:rowOff>135243</xdr:rowOff>
    </xdr:to>
    <xdr:grpSp>
      <xdr:nvGrpSpPr>
        <xdr:cNvPr id="26" name="Gruppe 25" descr="&quot;&quot;" title="Reservedetaljer-knapp">
          <a:hlinkClick xmlns:r="http://schemas.openxmlformats.org/officeDocument/2006/relationships" r:id="rId12" tooltip="Klikk for å se reservedetaljer"/>
        </xdr:cNvPr>
        <xdr:cNvGrpSpPr/>
      </xdr:nvGrpSpPr>
      <xdr:grpSpPr>
        <a:xfrm>
          <a:off x="7734225" y="5924550"/>
          <a:ext cx="1447772" cy="601968"/>
          <a:chOff x="7458000" y="2028750"/>
          <a:chExt cx="1447772" cy="601968"/>
        </a:xfrm>
      </xdr:grpSpPr>
      <xdr:pic>
        <xdr:nvPicPr>
          <xdr:cNvPr id="27" name="Bilde 26" descr="&quot;&quot;" title="Reservedetaljer-knapp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kstboks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Reserve</a:t>
            </a:r>
          </a:p>
        </xdr:txBody>
      </xdr:sp>
      <xdr:sp macro="" textlink="">
        <xdr:nvSpPr>
          <xdr:cNvPr id="29" name="Tekstboks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 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Topptekstgrafikk" descr="Bilde av bygninger i en by og fjell" title="Grafikk for hotell og aktiviteter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1876424</xdr:colOff>
      <xdr:row>0</xdr:row>
      <xdr:rowOff>257175</xdr:rowOff>
    </xdr:from>
    <xdr:to>
      <xdr:col>5</xdr:col>
      <xdr:colOff>1457324</xdr:colOff>
      <xdr:row>0</xdr:row>
      <xdr:rowOff>1162050</xdr:rowOff>
    </xdr:to>
    <xdr:grpSp>
      <xdr:nvGrpSpPr>
        <xdr:cNvPr id="3" name="Detaljer om hotell og aktivitet" descr="&quot;&quot;" title="Detaljer om hotell og aktivitet"/>
        <xdr:cNvGrpSpPr/>
      </xdr:nvGrpSpPr>
      <xdr:grpSpPr>
        <a:xfrm>
          <a:off x="3981449" y="257175"/>
          <a:ext cx="2295525" cy="904875"/>
          <a:chOff x="4086225" y="381000"/>
          <a:chExt cx="2390775" cy="991579"/>
        </a:xfrm>
      </xdr:grpSpPr>
      <xdr:pic>
        <xdr:nvPicPr>
          <xdr:cNvPr id="4" name="Tittelgrafikk" descr="&quot;&quot;" title="Detaljer om hotell og aktivitet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tel"/>
          <xdr:cNvSpPr txBox="1"/>
        </xdr:nvSpPr>
        <xdr:spPr>
          <a:xfrm>
            <a:off x="4096145" y="51435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3600">
                <a:solidFill>
                  <a:srgbClr val="F49914"/>
                </a:solidFill>
                <a:latin typeface="Freestyle Script" pitchFamily="66" charset="0"/>
              </a:rPr>
              <a:t>Detaljer om </a:t>
            </a:r>
          </a:p>
        </xdr:txBody>
      </xdr:sp>
      <xdr:sp macro="" textlink="">
        <xdr:nvSpPr>
          <xdr:cNvPr id="6" name="Undertittel"/>
          <xdr:cNvSpPr txBox="1"/>
        </xdr:nvSpPr>
        <xdr:spPr>
          <a:xfrm>
            <a:off x="4512829" y="953413"/>
            <a:ext cx="1553387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hotell og aktivitet</a:t>
            </a:r>
          </a:p>
        </xdr:txBody>
      </xdr:sp>
    </xdr:grpSp>
    <xdr:clientData/>
  </xdr:twoCellAnchor>
  <xdr:twoCellAnchor editAs="absolute">
    <xdr:from>
      <xdr:col>6</xdr:col>
      <xdr:colOff>2266949</xdr:colOff>
      <xdr:row>0</xdr:row>
      <xdr:rowOff>190501</xdr:rowOff>
    </xdr:from>
    <xdr:to>
      <xdr:col>7</xdr:col>
      <xdr:colOff>38099</xdr:colOff>
      <xdr:row>0</xdr:row>
      <xdr:rowOff>674915</xdr:rowOff>
    </xdr:to>
    <xdr:grpSp>
      <xdr:nvGrpSpPr>
        <xdr:cNvPr id="7" name="Hjem" descr="&quot;&quot;" title="Hjem-knapp">
          <a:hlinkClick xmlns:r="http://schemas.openxmlformats.org/officeDocument/2006/relationships" r:id="rId3" tooltip="Klikk for å gå tilbake til startarket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Bilde 7" descr="Klikk for å gå tilbake til startarket" title="Hjem-knapp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kstboks 8"/>
          <xdr:cNvSpPr txBox="1"/>
        </xdr:nvSpPr>
        <xdr:spPr>
          <a:xfrm>
            <a:off x="9342912" y="523875"/>
            <a:ext cx="43710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Hjem</a:t>
            </a:r>
          </a:p>
        </xdr:txBody>
      </xdr:sp>
    </xdr:grpSp>
    <xdr:clientData/>
  </xdr:twoCellAnchor>
  <xdr:twoCellAnchor>
    <xdr:from>
      <xdr:col>1</xdr:col>
      <xdr:colOff>685800</xdr:colOff>
      <xdr:row>17</xdr:row>
      <xdr:rowOff>66675</xdr:rowOff>
    </xdr:from>
    <xdr:to>
      <xdr:col>2</xdr:col>
      <xdr:colOff>457172</xdr:colOff>
      <xdr:row>21</xdr:row>
      <xdr:rowOff>17134</xdr:rowOff>
    </xdr:to>
    <xdr:grpSp>
      <xdr:nvGrpSpPr>
        <xdr:cNvPr id="10" name="Gruppe 9" descr="&quot;&quot;" title="Personlige opplysninger-knapp">
          <a:hlinkClick xmlns:r="http://schemas.openxmlformats.org/officeDocument/2006/relationships" r:id="rId5" tooltip="Klikk for å vise personlige opplysninger"/>
        </xdr:cNvPr>
        <xdr:cNvGrpSpPr/>
      </xdr:nvGrpSpPr>
      <xdr:grpSpPr>
        <a:xfrm>
          <a:off x="1114425" y="5448300"/>
          <a:ext cx="1447772" cy="598159"/>
          <a:chOff x="904875" y="2057400"/>
          <a:chExt cx="1447772" cy="598159"/>
        </a:xfrm>
      </xdr:grpSpPr>
      <xdr:pic>
        <xdr:nvPicPr>
          <xdr:cNvPr id="11" name="Bilde 10" descr="&quot;&quot;" title="Personlige opplysninger-knapp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kstboks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Personlige</a:t>
            </a:r>
          </a:p>
        </xdr:txBody>
      </xdr:sp>
      <xdr:sp macro="" textlink="">
        <xdr:nvSpPr>
          <xdr:cNvPr id="13" name="Tekstboks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622440</xdr:colOff>
      <xdr:row>17</xdr:row>
      <xdr:rowOff>66675</xdr:rowOff>
    </xdr:from>
    <xdr:to>
      <xdr:col>2</xdr:col>
      <xdr:colOff>2074022</xdr:colOff>
      <xdr:row>21</xdr:row>
      <xdr:rowOff>17134</xdr:rowOff>
    </xdr:to>
    <xdr:grpSp>
      <xdr:nvGrpSpPr>
        <xdr:cNvPr id="14" name="Gruppe 13" descr="&quot;&quot;" title="Reisedetaljer-knapp">
          <a:hlinkClick xmlns:r="http://schemas.openxmlformats.org/officeDocument/2006/relationships" r:id="rId7" tooltip="Klikk for å se reisedetaljer"/>
        </xdr:cNvPr>
        <xdr:cNvGrpSpPr/>
      </xdr:nvGrpSpPr>
      <xdr:grpSpPr>
        <a:xfrm>
          <a:off x="2727465" y="5448300"/>
          <a:ext cx="1451582" cy="598159"/>
          <a:chOff x="2493150" y="2035950"/>
          <a:chExt cx="1451582" cy="598159"/>
        </a:xfrm>
      </xdr:grpSpPr>
      <xdr:pic>
        <xdr:nvPicPr>
          <xdr:cNvPr id="15" name="Bilde 14" descr="&quot;&quot;" title="Reisedetaljer-knapp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kstboks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Reise</a:t>
            </a:r>
          </a:p>
        </xdr:txBody>
      </xdr:sp>
      <xdr:sp macro="" textlink="">
        <xdr:nvSpPr>
          <xdr:cNvPr id="17" name="Tekstboks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 </a:t>
            </a:r>
          </a:p>
        </xdr:txBody>
      </xdr:sp>
    </xdr:grpSp>
    <xdr:clientData/>
  </xdr:twoCellAnchor>
  <xdr:twoCellAnchor>
    <xdr:from>
      <xdr:col>2</xdr:col>
      <xdr:colOff>2239290</xdr:colOff>
      <xdr:row>17</xdr:row>
      <xdr:rowOff>66675</xdr:rowOff>
    </xdr:from>
    <xdr:to>
      <xdr:col>5</xdr:col>
      <xdr:colOff>972437</xdr:colOff>
      <xdr:row>21</xdr:row>
      <xdr:rowOff>17134</xdr:rowOff>
    </xdr:to>
    <xdr:grpSp>
      <xdr:nvGrpSpPr>
        <xdr:cNvPr id="18" name="Gruppe 17" descr="&quot;&quot;" title="Detaljer om hotell og aktiviteter-knapp"/>
        <xdr:cNvGrpSpPr/>
      </xdr:nvGrpSpPr>
      <xdr:grpSpPr>
        <a:xfrm>
          <a:off x="4344315" y="5448300"/>
          <a:ext cx="1447772" cy="598159"/>
          <a:chOff x="4112393" y="2033550"/>
          <a:chExt cx="1447772" cy="598159"/>
        </a:xfrm>
      </xdr:grpSpPr>
      <xdr:pic>
        <xdr:nvPicPr>
          <xdr:cNvPr id="19" name="Bilde 18" descr="&quot;&quot;" title="Detaljer om hotell og aktiviteter-knapp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kstboks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Hotell- og aktivitets </a:t>
            </a:r>
          </a:p>
        </xdr:txBody>
      </xdr:sp>
      <xdr:sp macro="" textlink="">
        <xdr:nvSpPr>
          <xdr:cNvPr id="21" name="Tekstboks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 </a:t>
            </a: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Gruppe 21" descr="&quot;&quot;" title="Leiebil-knapp">
          <a:hlinkClick xmlns:r="http://schemas.openxmlformats.org/officeDocument/2006/relationships" r:id="rId10" tooltip="Klikk for å se informasjon om leiebil"/>
        </xdr:cNvPr>
        <xdr:cNvGrpSpPr/>
      </xdr:nvGrpSpPr>
      <xdr:grpSpPr>
        <a:xfrm>
          <a:off x="5957355" y="5448300"/>
          <a:ext cx="1440152" cy="598159"/>
          <a:chOff x="5706630" y="2040675"/>
          <a:chExt cx="1440152" cy="598159"/>
        </a:xfrm>
      </xdr:grpSpPr>
      <xdr:pic>
        <xdr:nvPicPr>
          <xdr:cNvPr id="23" name="Bilde 22" descr="&quot;&quot;" title="Leiebilinfo-knapp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kstboks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Leiebil-</a:t>
            </a:r>
          </a:p>
        </xdr:txBody>
      </xdr:sp>
      <xdr:sp macro="" textlink="">
        <xdr:nvSpPr>
          <xdr:cNvPr id="25" name="Tekstboks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20943</xdr:rowOff>
    </xdr:to>
    <xdr:grpSp>
      <xdr:nvGrpSpPr>
        <xdr:cNvPr id="26" name="Gruppe 25" descr="&quot;&quot;" title="Reservedetaljer-knapp">
          <a:hlinkClick xmlns:r="http://schemas.openxmlformats.org/officeDocument/2006/relationships" r:id="rId12" tooltip="Klikk for å se reservedetaljer"/>
        </xdr:cNvPr>
        <xdr:cNvGrpSpPr/>
      </xdr:nvGrpSpPr>
      <xdr:grpSpPr>
        <a:xfrm>
          <a:off x="7562775" y="5448300"/>
          <a:ext cx="1447772" cy="601968"/>
          <a:chOff x="7458000" y="2028750"/>
          <a:chExt cx="1447772" cy="601968"/>
        </a:xfrm>
      </xdr:grpSpPr>
      <xdr:pic>
        <xdr:nvPicPr>
          <xdr:cNvPr id="27" name="Bilde 26" descr="&quot;&quot;" title="Reservedetaljer-knapp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kstboks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 smtClean="0">
                <a:solidFill>
                  <a:srgbClr val="FFFFFF"/>
                </a:solidFill>
                <a:latin typeface="Freestyle Script"/>
              </a:rPr>
              <a:t>Reserve 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9" name="Tekstboks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 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266700</xdr:colOff>
      <xdr:row>1</xdr:row>
      <xdr:rowOff>0</xdr:rowOff>
    </xdr:to>
    <xdr:pic>
      <xdr:nvPicPr>
        <xdr:cNvPr id="2" name="Topptekstgrafikk" descr="Bilde av bil som kjører på svingete vei mot en by i det fjerne" title="Leiebilgrafik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2</xdr:col>
      <xdr:colOff>1671638</xdr:colOff>
      <xdr:row>0</xdr:row>
      <xdr:rowOff>285750</xdr:rowOff>
    </xdr:from>
    <xdr:to>
      <xdr:col>3</xdr:col>
      <xdr:colOff>2290763</xdr:colOff>
      <xdr:row>0</xdr:row>
      <xdr:rowOff>1190625</xdr:rowOff>
    </xdr:to>
    <xdr:grpSp>
      <xdr:nvGrpSpPr>
        <xdr:cNvPr id="10" name="Leiebilinformasjonsknapp" descr="&quot;&quot;" title="Leiebilinformasjonsknapp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Tittelgrafikk" descr="&quot;&quot;" title="Leiebilknapp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Tittel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Leiebil</a:t>
            </a:r>
          </a:p>
        </xdr:txBody>
      </xdr:sp>
      <xdr:sp macro="" textlink="">
        <xdr:nvSpPr>
          <xdr:cNvPr id="13" name="Undertittel"/>
          <xdr:cNvSpPr txBox="1"/>
        </xdr:nvSpPr>
        <xdr:spPr>
          <a:xfrm>
            <a:off x="4727031" y="922100"/>
            <a:ext cx="1159046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informasjon 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4</xdr:col>
      <xdr:colOff>76199</xdr:colOff>
      <xdr:row>0</xdr:row>
      <xdr:rowOff>390526</xdr:rowOff>
    </xdr:from>
    <xdr:to>
      <xdr:col>5</xdr:col>
      <xdr:colOff>114299</xdr:colOff>
      <xdr:row>0</xdr:row>
      <xdr:rowOff>1233018</xdr:rowOff>
    </xdr:to>
    <xdr:grpSp>
      <xdr:nvGrpSpPr>
        <xdr:cNvPr id="14" name="Hjem" descr="&quot;&quot;" title="Hjem-knapp">
          <a:hlinkClick xmlns:r="http://schemas.openxmlformats.org/officeDocument/2006/relationships" r:id="rId3" tooltip="Klikk for å gå tilbake til startarket"/>
        </xdr:cNvPr>
        <xdr:cNvGrpSpPr/>
      </xdr:nvGrpSpPr>
      <xdr:grpSpPr>
        <a:xfrm>
          <a:off x="7200899" y="390526"/>
          <a:ext cx="952500" cy="842492"/>
          <a:chOff x="9086850" y="466726"/>
          <a:chExt cx="952500" cy="842492"/>
        </a:xfrm>
      </xdr:grpSpPr>
      <xdr:pic>
        <xdr:nvPicPr>
          <xdr:cNvPr id="15" name="Bilde 14" descr="Klikk for å gå tilbake til startarket" title="Hjem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Tekstboks 15"/>
          <xdr:cNvSpPr txBox="1"/>
        </xdr:nvSpPr>
        <xdr:spPr>
          <a:xfrm>
            <a:off x="9342912" y="523875"/>
            <a:ext cx="437107" cy="785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Hjem</a:t>
            </a:r>
          </a:p>
          <a:p>
            <a:endParaRPr lang="en-US" sz="2600">
              <a:solidFill>
                <a:schemeClr val="bg1"/>
              </a:solidFill>
              <a:latin typeface="Freestyle Script" pitchFamily="66" charset="0"/>
            </a:endParaRP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Gruppe 16" descr="&quot;&quot;" title="Personlige opplysninger-knapp">
          <a:hlinkClick xmlns:r="http://schemas.openxmlformats.org/officeDocument/2006/relationships" r:id="rId5" tooltip="Klikk for å vise personlige opplysninger"/>
        </xdr:cNvPr>
        <xdr:cNvGrpSpPr/>
      </xdr:nvGrpSpPr>
      <xdr:grpSpPr>
        <a:xfrm>
          <a:off x="266700" y="5153025"/>
          <a:ext cx="1447772" cy="598159"/>
          <a:chOff x="904875" y="2057400"/>
          <a:chExt cx="1447772" cy="598159"/>
        </a:xfrm>
      </xdr:grpSpPr>
      <xdr:pic>
        <xdr:nvPicPr>
          <xdr:cNvPr id="18" name="Bilde 17" descr="&quot;&quot;" title="Personlige opplysninger-knapp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Tekstboks 18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Personlige </a:t>
            </a:r>
          </a:p>
        </xdr:txBody>
      </xdr:sp>
      <xdr:sp macro="" textlink="">
        <xdr:nvSpPr>
          <xdr:cNvPr id="20" name="Tekstboks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546240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Gruppe 20" descr="&quot;&quot;" title="Reisedetaljer-knapp">
          <a:hlinkClick xmlns:r="http://schemas.openxmlformats.org/officeDocument/2006/relationships" r:id="rId7" tooltip="Klikk for å se reisedetaljer"/>
        </xdr:cNvPr>
        <xdr:cNvGrpSpPr/>
      </xdr:nvGrpSpPr>
      <xdr:grpSpPr>
        <a:xfrm>
          <a:off x="1879740" y="5153025"/>
          <a:ext cx="1594457" cy="598159"/>
          <a:chOff x="2493150" y="2035950"/>
          <a:chExt cx="1451582" cy="598159"/>
        </a:xfrm>
      </xdr:grpSpPr>
      <xdr:pic>
        <xdr:nvPicPr>
          <xdr:cNvPr id="22" name="Bilde  21" descr="&quot;&quot;" title="Reisedetaljer-knapp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Tekstboks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Reise</a:t>
            </a:r>
          </a:p>
        </xdr:txBody>
      </xdr:sp>
      <xdr:sp macro="" textlink="">
        <xdr:nvSpPr>
          <xdr:cNvPr id="24" name="Tekstboks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  <xdr:twoCellAnchor>
    <xdr:from>
      <xdr:col>3</xdr:col>
      <xdr:colOff>629565</xdr:colOff>
      <xdr:row>14</xdr:row>
      <xdr:rowOff>85725</xdr:rowOff>
    </xdr:from>
    <xdr:to>
      <xdr:col>3</xdr:col>
      <xdr:colOff>2077337</xdr:colOff>
      <xdr:row>18</xdr:row>
      <xdr:rowOff>36184</xdr:rowOff>
    </xdr:to>
    <xdr:grpSp>
      <xdr:nvGrpSpPr>
        <xdr:cNvPr id="25" name="Gruppe 24" descr="&quot;&quot;" title="Detaljer om hotell og aktivitet">
          <a:hlinkClick xmlns:r="http://schemas.openxmlformats.org/officeDocument/2006/relationships" r:id="rId9" tooltip="Klikk for å se hotell- og aktivitetsdetaljer"/>
        </xdr:cNvPr>
        <xdr:cNvGrpSpPr/>
      </xdr:nvGrpSpPr>
      <xdr:grpSpPr>
        <a:xfrm>
          <a:off x="3639465" y="5153025"/>
          <a:ext cx="1447772" cy="598159"/>
          <a:chOff x="4112393" y="2033550"/>
          <a:chExt cx="1447772" cy="598159"/>
        </a:xfrm>
      </xdr:grpSpPr>
      <xdr:pic>
        <xdr:nvPicPr>
          <xdr:cNvPr id="26" name="Picture 25" descr="&quot;&quot;" title="Detaljer om hotell og aktivitet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Tekstboks 26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Hotell- og aktivitets</a:t>
            </a:r>
          </a:p>
        </xdr:txBody>
      </xdr:sp>
      <xdr:sp macro="" textlink="">
        <xdr:nvSpPr>
          <xdr:cNvPr id="28" name="Tekstboks 27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  <xdr:twoCellAnchor>
    <xdr:from>
      <xdr:col>3</xdr:col>
      <xdr:colOff>2242605</xdr:colOff>
      <xdr:row>14</xdr:row>
      <xdr:rowOff>85725</xdr:rowOff>
    </xdr:from>
    <xdr:to>
      <xdr:col>3</xdr:col>
      <xdr:colOff>3682757</xdr:colOff>
      <xdr:row>18</xdr:row>
      <xdr:rowOff>36184</xdr:rowOff>
    </xdr:to>
    <xdr:grpSp>
      <xdr:nvGrpSpPr>
        <xdr:cNvPr id="29" name="Gruppe 28" descr="&quot;&quot;" title="Leiebil-knapp"/>
        <xdr:cNvGrpSpPr/>
      </xdr:nvGrpSpPr>
      <xdr:grpSpPr>
        <a:xfrm>
          <a:off x="5252505" y="5153025"/>
          <a:ext cx="1440152" cy="598159"/>
          <a:chOff x="5706630" y="2040675"/>
          <a:chExt cx="1440152" cy="598159"/>
        </a:xfrm>
      </xdr:grpSpPr>
      <xdr:pic>
        <xdr:nvPicPr>
          <xdr:cNvPr id="30" name="Bilde  29" descr="&quot;&quot;" title="Leiebilinfo-knapp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Tekstboks 30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Leiebil</a:t>
            </a:r>
          </a:p>
        </xdr:txBody>
      </xdr:sp>
      <xdr:sp macro="" textlink="">
        <xdr:nvSpPr>
          <xdr:cNvPr id="32" name="Tekstboks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3</xdr:col>
      <xdr:colOff>3848025</xdr:colOff>
      <xdr:row>14</xdr:row>
      <xdr:rowOff>85725</xdr:rowOff>
    </xdr:from>
    <xdr:to>
      <xdr:col>5</xdr:col>
      <xdr:colOff>266597</xdr:colOff>
      <xdr:row>18</xdr:row>
      <xdr:rowOff>39993</xdr:rowOff>
    </xdr:to>
    <xdr:grpSp>
      <xdr:nvGrpSpPr>
        <xdr:cNvPr id="33" name="Gruppe 32" descr="&quot;&quot;" title="Reservedetaljer-knapp">
          <a:hlinkClick xmlns:r="http://schemas.openxmlformats.org/officeDocument/2006/relationships" r:id="rId12" tooltip="Klikk for å se reservedetaljer"/>
        </xdr:cNvPr>
        <xdr:cNvGrpSpPr/>
      </xdr:nvGrpSpPr>
      <xdr:grpSpPr>
        <a:xfrm>
          <a:off x="6857925" y="5153025"/>
          <a:ext cx="1447772" cy="601968"/>
          <a:chOff x="7458000" y="2028750"/>
          <a:chExt cx="1447772" cy="601968"/>
        </a:xfrm>
      </xdr:grpSpPr>
      <xdr:pic>
        <xdr:nvPicPr>
          <xdr:cNvPr id="34" name="Bilde  33" descr="&quot;&quot;" title="Reservedetaljer-knapp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Tekstboks 34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Reserve</a:t>
            </a:r>
          </a:p>
        </xdr:txBody>
      </xdr:sp>
      <xdr:sp macro="" textlink="">
        <xdr:nvSpPr>
          <xdr:cNvPr id="36" name="Tekstboks 35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1</xdr:row>
      <xdr:rowOff>4736</xdr:rowOff>
    </xdr:to>
    <xdr:pic>
      <xdr:nvPicPr>
        <xdr:cNvPr id="2" name="Topptekstgrafikk" descr="Bilde av cruiseskip på havet" title="Reservedetaljer-grafik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1738313</xdr:colOff>
      <xdr:row>0</xdr:row>
      <xdr:rowOff>209550</xdr:rowOff>
    </xdr:from>
    <xdr:to>
      <xdr:col>5</xdr:col>
      <xdr:colOff>709613</xdr:colOff>
      <xdr:row>0</xdr:row>
      <xdr:rowOff>1114425</xdr:rowOff>
    </xdr:to>
    <xdr:grpSp>
      <xdr:nvGrpSpPr>
        <xdr:cNvPr id="3" name="Reserve" descr="&quot;&quot;" title="Reservedetaljer"/>
        <xdr:cNvGrpSpPr/>
      </xdr:nvGrpSpPr>
      <xdr:grpSpPr>
        <a:xfrm>
          <a:off x="3881438" y="209550"/>
          <a:ext cx="2295525" cy="904875"/>
          <a:chOff x="4086225" y="381000"/>
          <a:chExt cx="2390775" cy="991579"/>
        </a:xfrm>
      </xdr:grpSpPr>
      <xdr:pic>
        <xdr:nvPicPr>
          <xdr:cNvPr id="4" name="Tittelgrafikk" descr="&quot;&quot;" title="Reservedetaljer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tel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Reserve</a:t>
            </a:r>
          </a:p>
        </xdr:txBody>
      </xdr:sp>
      <xdr:sp macro="" textlink="">
        <xdr:nvSpPr>
          <xdr:cNvPr id="6" name="Undertittel"/>
          <xdr:cNvSpPr txBox="1"/>
        </xdr:nvSpPr>
        <xdr:spPr>
          <a:xfrm>
            <a:off x="4929479" y="963851"/>
            <a:ext cx="786076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detaljer</a:t>
            </a:r>
          </a:p>
        </xdr:txBody>
      </xdr:sp>
    </xdr:grpSp>
    <xdr:clientData/>
  </xdr:twoCellAnchor>
  <xdr:twoCellAnchor editAs="absolute">
    <xdr:from>
      <xdr:col>6</xdr:col>
      <xdr:colOff>1428749</xdr:colOff>
      <xdr:row>0</xdr:row>
      <xdr:rowOff>361951</xdr:rowOff>
    </xdr:from>
    <xdr:to>
      <xdr:col>7</xdr:col>
      <xdr:colOff>457199</xdr:colOff>
      <xdr:row>0</xdr:row>
      <xdr:rowOff>1204443</xdr:rowOff>
    </xdr:to>
    <xdr:grpSp>
      <xdr:nvGrpSpPr>
        <xdr:cNvPr id="7" name="Hjem" descr="&quot;&quot;" title="Hjem-knapp">
          <a:hlinkClick xmlns:r="http://schemas.openxmlformats.org/officeDocument/2006/relationships" r:id="rId3" tooltip="Klikk for å gå tilbake til startarket"/>
        </xdr:cNvPr>
        <xdr:cNvGrpSpPr/>
      </xdr:nvGrpSpPr>
      <xdr:grpSpPr>
        <a:xfrm>
          <a:off x="8705849" y="361951"/>
          <a:ext cx="952500" cy="842492"/>
          <a:chOff x="9086850" y="466726"/>
          <a:chExt cx="952500" cy="842492"/>
        </a:xfrm>
      </xdr:grpSpPr>
      <xdr:pic>
        <xdr:nvPicPr>
          <xdr:cNvPr id="8" name="Bilde 7" descr="Klikk for å gå tilbake til startarket" title="Hjem-knapp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kstboks 8"/>
          <xdr:cNvSpPr txBox="1"/>
        </xdr:nvSpPr>
        <xdr:spPr>
          <a:xfrm>
            <a:off x="9342912" y="523875"/>
            <a:ext cx="437107" cy="785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Hjem</a:t>
            </a:r>
          </a:p>
          <a:p>
            <a:endParaRPr lang="en-US" sz="2600">
              <a:solidFill>
                <a:schemeClr val="bg1"/>
              </a:solidFill>
              <a:latin typeface="Freestyle Script" pitchFamily="66" charset="0"/>
            </a:endParaRP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Gruppe 9" descr="&quot;&quot;" title="Personlige opplysninger-knapp">
          <a:hlinkClick xmlns:r="http://schemas.openxmlformats.org/officeDocument/2006/relationships" r:id="rId5" tooltip="Klikk for å se personlige informasjon "/>
        </xdr:cNvPr>
        <xdr:cNvGrpSpPr/>
      </xdr:nvGrpSpPr>
      <xdr:grpSpPr>
        <a:xfrm>
          <a:off x="981075" y="4829175"/>
          <a:ext cx="1447772" cy="598159"/>
          <a:chOff x="904875" y="2057400"/>
          <a:chExt cx="1447772" cy="598159"/>
        </a:xfrm>
      </xdr:grpSpPr>
      <xdr:pic>
        <xdr:nvPicPr>
          <xdr:cNvPr id="11" name="Bilde 10" descr="&quot;&quot;" title="Personlige opplysninger-knapp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kstboks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Personlige </a:t>
            </a:r>
          </a:p>
        </xdr:txBody>
      </xdr:sp>
      <xdr:sp macro="" textlink="">
        <xdr:nvSpPr>
          <xdr:cNvPr id="13" name="Tekstboks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Gruppe 13" descr="&quot;&quot;" title="Reisedetaljer-knapp">
          <a:hlinkClick xmlns:r="http://schemas.openxmlformats.org/officeDocument/2006/relationships" r:id="rId7" tooltip="Klikk for å se reisedetaljer"/>
        </xdr:cNvPr>
        <xdr:cNvGrpSpPr/>
      </xdr:nvGrpSpPr>
      <xdr:grpSpPr>
        <a:xfrm>
          <a:off x="2594115" y="4829175"/>
          <a:ext cx="1451582" cy="598159"/>
          <a:chOff x="2493150" y="2035950"/>
          <a:chExt cx="1451582" cy="598159"/>
        </a:xfrm>
      </xdr:grpSpPr>
      <xdr:pic>
        <xdr:nvPicPr>
          <xdr:cNvPr id="15" name="Bilde 14" descr="&quot;&quot;" title="Reisedetaljer-knapp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kstboks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Reise</a:t>
            </a:r>
          </a:p>
        </xdr:txBody>
      </xdr:sp>
      <xdr:sp macro="" textlink="">
        <xdr:nvSpPr>
          <xdr:cNvPr id="17" name="Tekstboks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  <xdr:twoCellAnchor>
    <xdr:from>
      <xdr:col>2</xdr:col>
      <xdr:colOff>2067840</xdr:colOff>
      <xdr:row>12</xdr:row>
      <xdr:rowOff>95250</xdr:rowOff>
    </xdr:from>
    <xdr:to>
      <xdr:col>5</xdr:col>
      <xdr:colOff>191387</xdr:colOff>
      <xdr:row>16</xdr:row>
      <xdr:rowOff>45709</xdr:rowOff>
    </xdr:to>
    <xdr:grpSp>
      <xdr:nvGrpSpPr>
        <xdr:cNvPr id="18" name="Gruppe 17" descr="&quot;&quot;" title="Detaljer om hotell og aktivitet">
          <a:hlinkClick xmlns:r="http://schemas.openxmlformats.org/officeDocument/2006/relationships" r:id="rId9" tooltip="Klikk for å se hotell- og aktivitetsdetaljer"/>
        </xdr:cNvPr>
        <xdr:cNvGrpSpPr/>
      </xdr:nvGrpSpPr>
      <xdr:grpSpPr>
        <a:xfrm>
          <a:off x="4210965" y="4829175"/>
          <a:ext cx="1447772" cy="598159"/>
          <a:chOff x="4112393" y="2033550"/>
          <a:chExt cx="1447772" cy="598159"/>
        </a:xfrm>
      </xdr:grpSpPr>
      <xdr:pic>
        <xdr:nvPicPr>
          <xdr:cNvPr id="19" name="Bilde  18" descr="&quot;&quot;" title="Detaljer om hotell og aktivitet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kstboks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 Hotell- og aktivitets</a:t>
            </a:r>
          </a:p>
        </xdr:txBody>
      </xdr:sp>
      <xdr:sp macro="" textlink="">
        <xdr:nvSpPr>
          <xdr:cNvPr id="21" name="Tekstboks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Gruppe 21" descr="&quot;&quot;" title="Leiebil-knapp">
          <a:hlinkClick xmlns:r="http://schemas.openxmlformats.org/officeDocument/2006/relationships" r:id="rId11" tooltip="Klikk for å se informasjon om leiebil"/>
        </xdr:cNvPr>
        <xdr:cNvGrpSpPr/>
      </xdr:nvGrpSpPr>
      <xdr:grpSpPr>
        <a:xfrm>
          <a:off x="5824005" y="4829175"/>
          <a:ext cx="1440152" cy="598159"/>
          <a:chOff x="5706630" y="2040675"/>
          <a:chExt cx="1440152" cy="598159"/>
        </a:xfrm>
      </xdr:grpSpPr>
      <xdr:pic>
        <xdr:nvPicPr>
          <xdr:cNvPr id="23" name="Bilde  22" descr="&quot;&quot;" title="Leiebilinfo-knapp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kstboks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Leiebil</a:t>
            </a:r>
          </a:p>
        </xdr:txBody>
      </xdr:sp>
      <xdr:sp macro="" textlink="">
        <xdr:nvSpPr>
          <xdr:cNvPr id="25" name="Tekstboks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152325</xdr:colOff>
      <xdr:row>12</xdr:row>
      <xdr:rowOff>95250</xdr:rowOff>
    </xdr:from>
    <xdr:to>
      <xdr:col>6</xdr:col>
      <xdr:colOff>1600097</xdr:colOff>
      <xdr:row>16</xdr:row>
      <xdr:rowOff>49518</xdr:rowOff>
    </xdr:to>
    <xdr:grpSp>
      <xdr:nvGrpSpPr>
        <xdr:cNvPr id="26" name="Gruppe 25" descr="&quot;&quot;" title="Reservedetaljer-knapp"/>
        <xdr:cNvGrpSpPr/>
      </xdr:nvGrpSpPr>
      <xdr:grpSpPr>
        <a:xfrm>
          <a:off x="7429425" y="4829175"/>
          <a:ext cx="1447772" cy="601968"/>
          <a:chOff x="7458000" y="2028750"/>
          <a:chExt cx="1447772" cy="601968"/>
        </a:xfrm>
      </xdr:grpSpPr>
      <xdr:pic>
        <xdr:nvPicPr>
          <xdr:cNvPr id="27" name="Bilde 26" descr="&quot;&quot;" title="Reservedetaljer-knapp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kstboks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Reserve</a:t>
            </a:r>
          </a:p>
        </xdr:txBody>
      </xdr:sp>
      <xdr:sp macro="" textlink="">
        <xdr:nvSpPr>
          <xdr:cNvPr id="29" name="Tekstboks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detaljer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workbookViewId="0"/>
  </sheetViews>
  <sheetFormatPr baseColWidth="10" defaultColWidth="9.140625" defaultRowHeight="12.75" x14ac:dyDescent="0.2"/>
  <cols>
    <col min="1" max="1" width="4.28515625" style="1" customWidth="1"/>
    <col min="2" max="24" width="6" style="1" customWidth="1"/>
    <col min="25" max="25" width="3.140625" style="1" customWidth="1"/>
    <col min="26" max="26" width="4.42578125" style="1" customWidth="1"/>
    <col min="27" max="16384" width="9.140625" style="1"/>
  </cols>
  <sheetData>
    <row r="27" spans="1:26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/>
    </row>
    <row r="28" spans="1:26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/>
    </row>
    <row r="29" spans="1:26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/>
    </row>
    <row r="30" spans="1:26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/>
    </row>
    <row r="31" spans="1:26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/>
    </row>
    <row r="32" spans="1:26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/>
    </row>
    <row r="33" spans="1:26" ht="12.75" customHeight="1" x14ac:dyDescent="0.2">
      <c r="A33" s="17"/>
      <c r="B33" s="62">
        <f>PersonligOppføring/PersonligAntall</f>
        <v>1</v>
      </c>
      <c r="C33" s="63"/>
      <c r="D33" s="64"/>
      <c r="E33" s="18"/>
      <c r="F33" s="17"/>
      <c r="G33" s="62">
        <f ca="1">Reiseoppføring/Reiseantall</f>
        <v>0.65</v>
      </c>
      <c r="H33" s="63"/>
      <c r="I33" s="64"/>
      <c r="J33" s="17"/>
      <c r="K33" s="17"/>
      <c r="L33" s="59">
        <f ca="1">Hotelloppføring/Hotellantall</f>
        <v>0.53846153846153844</v>
      </c>
      <c r="M33" s="60"/>
      <c r="N33" s="61"/>
      <c r="O33" s="17"/>
      <c r="P33" s="17"/>
      <c r="Q33" s="62">
        <f ca="1">IF(Leiebil!D4="Ja",LeiebilOppføring/LeiebilAntall,1)</f>
        <v>0.2857142857142857</v>
      </c>
      <c r="R33" s="63"/>
      <c r="S33" s="64"/>
      <c r="T33" s="19"/>
      <c r="U33" s="17"/>
      <c r="V33" s="59">
        <f ca="1">ReserveOppføring/ReserveAntall</f>
        <v>0.625</v>
      </c>
      <c r="W33" s="60"/>
      <c r="X33" s="61"/>
      <c r="Y33" s="17"/>
      <c r="Z33"/>
    </row>
    <row r="34" spans="1:26" ht="21" customHeight="1" x14ac:dyDescent="0.2">
      <c r="A34" s="17"/>
      <c r="B34" s="65" t="str">
        <f>TEXT(B33,"0 % ""fullført""")</f>
        <v>100 % fullført</v>
      </c>
      <c r="C34" s="65"/>
      <c r="D34" s="65"/>
      <c r="E34" s="20"/>
      <c r="F34" s="21"/>
      <c r="G34" s="58" t="str">
        <f ca="1">TEXT(G33,"0 % ""fullført""")</f>
        <v>65 % fullført</v>
      </c>
      <c r="H34" s="58"/>
      <c r="I34" s="58"/>
      <c r="J34" s="21"/>
      <c r="K34" s="21"/>
      <c r="L34" s="58" t="str">
        <f ca="1">TEXT(L33,"0 % ""fullført""")</f>
        <v>54 % fullført</v>
      </c>
      <c r="M34" s="58"/>
      <c r="N34" s="58"/>
      <c r="O34" s="21"/>
      <c r="P34" s="21"/>
      <c r="Q34" s="58" t="str">
        <f ca="1">TEXT(Q33,"0 % ""fullført""")</f>
        <v>29 % fullført</v>
      </c>
      <c r="R34" s="58"/>
      <c r="S34" s="58"/>
      <c r="T34" s="21"/>
      <c r="U34" s="21"/>
      <c r="V34" s="58" t="str">
        <f ca="1">TEXT(V33,"0 % ""fullført""")</f>
        <v>63 % fullført</v>
      </c>
      <c r="W34" s="58"/>
      <c r="X34" s="58"/>
      <c r="Y34" s="17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/>
  </sheetViews>
  <sheetFormatPr baseColWidth="10" defaultColWidth="9.140625" defaultRowHeight="12.75" x14ac:dyDescent="0.2"/>
  <cols>
    <col min="1" max="1" width="15.42578125" style="1" customWidth="1"/>
    <col min="2" max="2" width="42.85546875" style="1" customWidth="1"/>
    <col min="3" max="3" width="15.7109375" style="1" customWidth="1"/>
    <col min="4" max="4" width="23.42578125" style="1" customWidth="1"/>
    <col min="5" max="5" width="33" style="1" customWidth="1"/>
    <col min="6" max="16384" width="9.140625" style="1"/>
  </cols>
  <sheetData>
    <row r="1" spans="1:5" ht="179.25" customHeight="1" x14ac:dyDescent="0.35">
      <c r="A1" s="13"/>
      <c r="B1" s="13"/>
      <c r="C1" s="13"/>
    </row>
    <row r="3" spans="1:5" ht="36" customHeight="1" x14ac:dyDescent="0.2">
      <c r="A3" s="11" t="str">
        <f>IF(COUNTA(B4:B8)&lt;1,"*","")</f>
        <v/>
      </c>
      <c r="B3" s="7" t="s">
        <v>63</v>
      </c>
      <c r="C3" s="51" t="str">
        <f>IF(E3="",1,"")</f>
        <v/>
      </c>
      <c r="D3" s="7" t="s">
        <v>64</v>
      </c>
      <c r="E3" s="47" t="s">
        <v>58</v>
      </c>
    </row>
    <row r="4" spans="1:5" ht="18" customHeight="1" x14ac:dyDescent="0.25">
      <c r="A4" s="4"/>
      <c r="B4" s="28" t="s">
        <v>52</v>
      </c>
      <c r="C4" s="30"/>
      <c r="E4" s="22"/>
    </row>
    <row r="5" spans="1:5" ht="18" customHeight="1" x14ac:dyDescent="0.2">
      <c r="A5" s="4"/>
      <c r="B5" s="23" t="s">
        <v>53</v>
      </c>
      <c r="C5" s="70" t="str">
        <f>IF(E5="",1,"")</f>
        <v/>
      </c>
      <c r="D5" s="67" t="s">
        <v>65</v>
      </c>
      <c r="E5" s="68">
        <v>3455550123</v>
      </c>
    </row>
    <row r="6" spans="1:5" ht="18" customHeight="1" x14ac:dyDescent="0.2">
      <c r="A6" s="4"/>
      <c r="B6" s="23" t="s">
        <v>54</v>
      </c>
      <c r="C6" s="70"/>
      <c r="D6" s="67"/>
      <c r="E6" s="69"/>
    </row>
    <row r="7" spans="1:5" ht="18" customHeight="1" x14ac:dyDescent="0.2">
      <c r="A7" s="4"/>
      <c r="B7" s="23"/>
      <c r="E7" s="22"/>
    </row>
    <row r="8" spans="1:5" ht="18" customHeight="1" x14ac:dyDescent="0.2">
      <c r="A8" s="4"/>
      <c r="B8" s="23"/>
      <c r="C8" s="71" t="str">
        <f>IF((E8=0)+(E8=""),1,"")</f>
        <v/>
      </c>
      <c r="D8" s="67" t="s">
        <v>66</v>
      </c>
      <c r="E8" s="68">
        <v>3455550124</v>
      </c>
    </row>
    <row r="9" spans="1:5" ht="18" customHeight="1" x14ac:dyDescent="0.2">
      <c r="B9" s="26"/>
      <c r="C9" s="71"/>
      <c r="D9" s="67"/>
      <c r="E9" s="69"/>
    </row>
    <row r="10" spans="1:5" ht="18" customHeight="1" x14ac:dyDescent="0.2">
      <c r="B10" s="8"/>
      <c r="C10" s="6"/>
      <c r="D10"/>
      <c r="E10" s="9"/>
    </row>
    <row r="11" spans="1:5" ht="18" customHeight="1" x14ac:dyDescent="0.2">
      <c r="A11" s="5">
        <f>PersonligOppføring</f>
        <v>3</v>
      </c>
      <c r="B11" s="22" t="str">
        <f>IF(A11&lt;&gt;PersonligAntall,"Mangler viktige detaljer","Viktige detaljer fullført")</f>
        <v>Viktige detaljer fullført</v>
      </c>
    </row>
    <row r="18" spans="2:5" x14ac:dyDescent="0.2">
      <c r="B18" s="66"/>
      <c r="C18" s="66"/>
      <c r="D18" s="66"/>
      <c r="E18" s="66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PersonligAntall</xm:f>
              </x14:cfvo>
              <x14:cfvo type="formula">
                <xm:f>PersonligAntall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baseColWidth="10" defaultColWidth="9.140625" defaultRowHeight="12.75" x14ac:dyDescent="0.2"/>
  <cols>
    <col min="1" max="1" width="13.85546875" style="1" customWidth="1"/>
    <col min="2" max="2" width="28" style="1" customWidth="1"/>
    <col min="3" max="3" width="28.42578125" style="1" customWidth="1"/>
    <col min="4" max="4" width="11" style="1" customWidth="1"/>
    <col min="5" max="5" width="28.140625" style="1" customWidth="1"/>
    <col min="6" max="6" width="29.42578125" style="1" customWidth="1"/>
    <col min="7" max="7" width="13.85546875" style="1" customWidth="1"/>
    <col min="8" max="8" width="8" style="1" customWidth="1"/>
    <col min="9" max="16384" width="9.140625" style="1"/>
  </cols>
  <sheetData>
    <row r="1" spans="1:6" ht="133.5" customHeight="1" x14ac:dyDescent="0.35">
      <c r="A1" s="13"/>
      <c r="B1" s="13"/>
    </row>
    <row r="2" spans="1:6" customFormat="1" x14ac:dyDescent="0.2">
      <c r="A2" s="1"/>
      <c r="B2" s="1"/>
    </row>
    <row r="3" spans="1:6" ht="36" customHeight="1" x14ac:dyDescent="0.2">
      <c r="B3" s="16" t="s">
        <v>13</v>
      </c>
      <c r="C3" s="16"/>
      <c r="E3" s="16" t="s">
        <v>14</v>
      </c>
      <c r="F3" s="16"/>
    </row>
    <row r="4" spans="1:6" ht="18" customHeight="1" x14ac:dyDescent="0.2">
      <c r="A4" s="51" t="str">
        <f ca="1">IF(C4="",1,"")</f>
        <v/>
      </c>
      <c r="B4" s="28" t="s">
        <v>0</v>
      </c>
      <c r="C4" s="29">
        <f ca="1">TODAY()+45</f>
        <v>41293</v>
      </c>
      <c r="D4" s="51" t="str">
        <f t="shared" ref="D4:D11" ca="1" si="0">IF(F4="",1,"")</f>
        <v/>
      </c>
      <c r="E4" s="28" t="s">
        <v>0</v>
      </c>
      <c r="F4" s="29">
        <f ca="1">TODAY()+51</f>
        <v>41299</v>
      </c>
    </row>
    <row r="5" spans="1:6" ht="18" customHeight="1" x14ac:dyDescent="0.2">
      <c r="A5" s="51" t="str">
        <f>IF(C5="",1,"")</f>
        <v/>
      </c>
      <c r="B5" s="23" t="s">
        <v>1</v>
      </c>
      <c r="C5" s="24" t="s">
        <v>57</v>
      </c>
      <c r="D5" s="51" t="str">
        <f t="shared" si="0"/>
        <v/>
      </c>
      <c r="E5" s="23" t="s">
        <v>1</v>
      </c>
      <c r="F5" s="24" t="s">
        <v>57</v>
      </c>
    </row>
    <row r="6" spans="1:6" ht="18" customHeight="1" x14ac:dyDescent="0.2">
      <c r="A6" s="51" t="str">
        <f>IF(C6="",1,"")</f>
        <v/>
      </c>
      <c r="B6" s="23" t="s">
        <v>2</v>
      </c>
      <c r="C6" s="24" t="s">
        <v>15</v>
      </c>
      <c r="D6" s="51">
        <f t="shared" si="0"/>
        <v>1</v>
      </c>
      <c r="E6" s="23" t="s">
        <v>2</v>
      </c>
      <c r="F6" s="24"/>
    </row>
    <row r="7" spans="1:6" ht="18" customHeight="1" x14ac:dyDescent="0.2">
      <c r="A7" s="51" t="str">
        <f>IF(C7="",1,"")</f>
        <v/>
      </c>
      <c r="B7" s="23" t="s">
        <v>3</v>
      </c>
      <c r="C7" s="24" t="s">
        <v>17</v>
      </c>
      <c r="D7" s="51" t="str">
        <f t="shared" si="0"/>
        <v/>
      </c>
      <c r="E7" s="23" t="s">
        <v>3</v>
      </c>
      <c r="F7" s="24" t="s">
        <v>16</v>
      </c>
    </row>
    <row r="8" spans="1:6" ht="18" customHeight="1" x14ac:dyDescent="0.2">
      <c r="A8" s="51" t="str">
        <f>IF(C8="",1,"")</f>
        <v/>
      </c>
      <c r="B8" s="23" t="s">
        <v>4</v>
      </c>
      <c r="C8" s="57">
        <v>0.52083333333333337</v>
      </c>
      <c r="D8" s="51">
        <f t="shared" si="0"/>
        <v>1</v>
      </c>
      <c r="E8" s="23" t="s">
        <v>4</v>
      </c>
      <c r="F8" s="25"/>
    </row>
    <row r="9" spans="1:6" ht="18" customHeight="1" x14ac:dyDescent="0.2">
      <c r="A9" s="51"/>
      <c r="B9" s="23" t="s">
        <v>5</v>
      </c>
      <c r="C9" s="24"/>
      <c r="D9" s="51">
        <f t="shared" si="0"/>
        <v>1</v>
      </c>
      <c r="E9" s="23" t="s">
        <v>5</v>
      </c>
      <c r="F9" s="24"/>
    </row>
    <row r="10" spans="1:6" ht="18" customHeight="1" x14ac:dyDescent="0.2">
      <c r="A10" s="51" t="str">
        <f>IF(C10="",1,"")</f>
        <v/>
      </c>
      <c r="B10" s="23" t="s">
        <v>6</v>
      </c>
      <c r="C10" s="24" t="s">
        <v>16</v>
      </c>
      <c r="D10" s="51">
        <f t="shared" si="0"/>
        <v>1</v>
      </c>
      <c r="E10" s="23" t="s">
        <v>6</v>
      </c>
      <c r="F10" s="24"/>
    </row>
    <row r="11" spans="1:6" ht="18" customHeight="1" x14ac:dyDescent="0.2">
      <c r="A11" s="51" t="str">
        <f>IF(C11="",1,"")</f>
        <v/>
      </c>
      <c r="B11" s="23" t="s">
        <v>7</v>
      </c>
      <c r="C11" s="57">
        <v>0.52222222222222225</v>
      </c>
      <c r="D11" s="51">
        <f t="shared" si="0"/>
        <v>1</v>
      </c>
      <c r="E11" s="23" t="s">
        <v>7</v>
      </c>
      <c r="F11" s="25"/>
    </row>
    <row r="12" spans="1:6" ht="18" customHeight="1" x14ac:dyDescent="0.2">
      <c r="A12" s="51"/>
      <c r="B12" s="23" t="s">
        <v>8</v>
      </c>
      <c r="C12" s="24" t="s">
        <v>59</v>
      </c>
      <c r="D12" s="51"/>
      <c r="E12" s="23" t="s">
        <v>8</v>
      </c>
      <c r="F12" s="24"/>
    </row>
    <row r="13" spans="1:6" ht="18" customHeight="1" x14ac:dyDescent="0.2">
      <c r="A13" s="51" t="str">
        <f>IF(C13="",1,"")</f>
        <v/>
      </c>
      <c r="B13" s="23" t="s">
        <v>9</v>
      </c>
      <c r="C13" s="24" t="s">
        <v>60</v>
      </c>
      <c r="D13" s="51">
        <f>IF(F13="",1,"")</f>
        <v>1</v>
      </c>
      <c r="E13" s="23" t="s">
        <v>9</v>
      </c>
      <c r="F13" s="24"/>
    </row>
    <row r="14" spans="1:6" ht="18" customHeight="1" x14ac:dyDescent="0.2">
      <c r="A14" s="51" t="str">
        <f>IF(C14="",1,"")</f>
        <v/>
      </c>
      <c r="B14" s="23" t="s">
        <v>10</v>
      </c>
      <c r="C14" s="24" t="s">
        <v>18</v>
      </c>
      <c r="D14" s="51">
        <f>IF(F14="",1,"")</f>
        <v>1</v>
      </c>
      <c r="E14" s="23" t="s">
        <v>10</v>
      </c>
      <c r="F14" s="24"/>
    </row>
    <row r="15" spans="1:6" ht="18" customHeight="1" x14ac:dyDescent="0.2">
      <c r="A15" s="51" t="str">
        <f>IF(C15="",1,"")</f>
        <v/>
      </c>
      <c r="B15" s="23" t="s">
        <v>11</v>
      </c>
      <c r="C15" s="24" t="s">
        <v>55</v>
      </c>
      <c r="D15" s="51"/>
      <c r="E15" s="23" t="s">
        <v>11</v>
      </c>
      <c r="F15" s="24"/>
    </row>
    <row r="16" spans="1:6" ht="18" customHeight="1" x14ac:dyDescent="0.2">
      <c r="A16" s="51"/>
      <c r="B16" s="26" t="s">
        <v>12</v>
      </c>
      <c r="C16" s="27">
        <v>1235550234</v>
      </c>
      <c r="D16" s="51"/>
      <c r="E16" s="26" t="s">
        <v>12</v>
      </c>
      <c r="F16" s="27">
        <v>1235550234</v>
      </c>
    </row>
    <row r="17" spans="1:6" ht="18" customHeight="1" x14ac:dyDescent="0.2"/>
    <row r="18" spans="1:6" ht="18" customHeight="1" x14ac:dyDescent="0.2">
      <c r="A18" s="5">
        <f ca="1">Reiseoppføring</f>
        <v>13</v>
      </c>
      <c r="B18" s="22" t="str">
        <f ca="1">IF(A18&lt;&gt;Reiseantall,"Mangler viktige detaljer","Viktige detaljer fullført")</f>
        <v>Mangler viktige detaljer</v>
      </c>
    </row>
    <row r="24" spans="1:6" x14ac:dyDescent="0.2">
      <c r="B24" s="66"/>
      <c r="C24" s="66"/>
      <c r="D24" s="66"/>
      <c r="E24" s="66"/>
      <c r="F24" s="66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Reiseantall</xm:f>
              </x14:cfvo>
              <x14:cfvo type="formula">
                <xm:f>Reiseantall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/>
  </sheetViews>
  <sheetFormatPr baseColWidth="10" defaultColWidth="9.140625" defaultRowHeight="12.75" x14ac:dyDescent="0.2"/>
  <cols>
    <col min="1" max="1" width="6.42578125" style="1" customWidth="1"/>
    <col min="2" max="2" width="25.140625" style="1" customWidth="1"/>
    <col min="3" max="3" width="34.42578125" style="1" customWidth="1"/>
    <col min="4" max="4" width="3.85546875" style="1" customWidth="1"/>
    <col min="5" max="5" width="2.42578125" style="1" customWidth="1"/>
    <col min="6" max="6" width="25.140625" style="1" customWidth="1"/>
    <col min="7" max="7" width="47.7109375" style="1" customWidth="1"/>
    <col min="8" max="8" width="5.7109375" style="1" customWidth="1"/>
    <col min="9" max="16384" width="9.140625" style="1"/>
  </cols>
  <sheetData>
    <row r="1" spans="1:7" ht="133.5" customHeight="1" x14ac:dyDescent="0.35">
      <c r="A1" s="13"/>
      <c r="B1" s="13"/>
      <c r="C1" s="13"/>
    </row>
    <row r="2" spans="1:7" s="2" customFormat="1" x14ac:dyDescent="0.2">
      <c r="C2" s="3"/>
    </row>
    <row r="3" spans="1:7" ht="36" customHeight="1" x14ac:dyDescent="0.2">
      <c r="B3" s="16" t="s">
        <v>31</v>
      </c>
      <c r="C3" s="16"/>
      <c r="F3" s="16" t="s">
        <v>46</v>
      </c>
      <c r="G3" s="16"/>
    </row>
    <row r="4" spans="1:7" ht="18" customHeight="1" x14ac:dyDescent="0.2">
      <c r="A4" s="51" t="str">
        <f t="shared" ref="A4:A10" ca="1" si="0">IF(C4="",1,"")</f>
        <v/>
      </c>
      <c r="B4" s="28" t="s">
        <v>19</v>
      </c>
      <c r="C4" s="29">
        <f ca="1">TODAY()+45</f>
        <v>41293</v>
      </c>
      <c r="E4" s="10"/>
      <c r="F4" s="40" t="s">
        <v>26</v>
      </c>
      <c r="G4" s="41" t="s">
        <v>30</v>
      </c>
    </row>
    <row r="5" spans="1:7" ht="18" customHeight="1" x14ac:dyDescent="0.2">
      <c r="A5" s="51" t="str">
        <f t="shared" si="0"/>
        <v/>
      </c>
      <c r="B5" s="23" t="s">
        <v>20</v>
      </c>
      <c r="C5" s="24" t="s">
        <v>47</v>
      </c>
      <c r="E5" s="51">
        <f>IF(AND($G$4&lt;&gt;"",G5=""),1,"")</f>
        <v>1</v>
      </c>
      <c r="F5" s="35" t="s">
        <v>27</v>
      </c>
      <c r="G5" s="36"/>
    </row>
    <row r="6" spans="1:7" ht="18" customHeight="1" x14ac:dyDescent="0.2">
      <c r="A6" s="51" t="str">
        <f t="shared" si="0"/>
        <v/>
      </c>
      <c r="B6" s="23" t="s">
        <v>21</v>
      </c>
      <c r="C6" s="24" t="s">
        <v>49</v>
      </c>
      <c r="E6" s="51">
        <f>IF(AND($G$4&lt;&gt;"",G6=""),1,"")</f>
        <v>1</v>
      </c>
      <c r="F6" s="23" t="s">
        <v>19</v>
      </c>
      <c r="G6" s="37"/>
    </row>
    <row r="7" spans="1:7" ht="18" customHeight="1" x14ac:dyDescent="0.2">
      <c r="A7" s="51" t="str">
        <f t="shared" si="0"/>
        <v/>
      </c>
      <c r="B7" s="23" t="s">
        <v>22</v>
      </c>
      <c r="C7" s="32" t="s">
        <v>16</v>
      </c>
      <c r="E7" s="51">
        <f>IF(AND($G$4&lt;&gt;"",G7=""),1,"")</f>
        <v>1</v>
      </c>
      <c r="F7" s="38" t="s">
        <v>25</v>
      </c>
      <c r="G7" s="39"/>
    </row>
    <row r="8" spans="1:7" ht="18" customHeight="1" x14ac:dyDescent="0.2">
      <c r="A8" s="51" t="str">
        <f t="shared" ca="1" si="0"/>
        <v/>
      </c>
      <c r="B8" s="23" t="s">
        <v>23</v>
      </c>
      <c r="C8" s="56">
        <f ca="1">TODAY()+45.5</f>
        <v>41293.5</v>
      </c>
      <c r="E8" s="52"/>
      <c r="F8" s="40" t="s">
        <v>28</v>
      </c>
      <c r="G8" s="41" t="s">
        <v>56</v>
      </c>
    </row>
    <row r="9" spans="1:7" ht="18" customHeight="1" x14ac:dyDescent="0.2">
      <c r="A9" s="51" t="str">
        <f t="shared" ca="1" si="0"/>
        <v/>
      </c>
      <c r="B9" s="23" t="s">
        <v>24</v>
      </c>
      <c r="C9" s="56">
        <f ca="1">TODAY()+50.5</f>
        <v>41298.5</v>
      </c>
      <c r="E9" s="51">
        <f>IF(AND($G$8&lt;&gt;"",G9=""),1,"")</f>
        <v>1</v>
      </c>
      <c r="F9" s="35" t="s">
        <v>27</v>
      </c>
      <c r="G9" s="36"/>
    </row>
    <row r="10" spans="1:7" ht="18" customHeight="1" x14ac:dyDescent="0.2">
      <c r="A10" s="51" t="str">
        <f t="shared" si="0"/>
        <v/>
      </c>
      <c r="B10" s="26" t="s">
        <v>25</v>
      </c>
      <c r="C10" s="34" t="s">
        <v>50</v>
      </c>
      <c r="E10" s="51">
        <f>IF(AND($G$8&lt;&gt;"",G10=""),1,"")</f>
        <v>1</v>
      </c>
      <c r="F10" s="23" t="s">
        <v>19</v>
      </c>
      <c r="G10" s="37"/>
    </row>
    <row r="11" spans="1:7" ht="18" customHeight="1" x14ac:dyDescent="0.2">
      <c r="E11" s="51">
        <f>IF(AND($G$8&lt;&gt;"",G11=""),1,"")</f>
        <v>1</v>
      </c>
      <c r="F11" s="38" t="s">
        <v>25</v>
      </c>
      <c r="G11" s="39"/>
    </row>
    <row r="12" spans="1:7" ht="18" customHeight="1" x14ac:dyDescent="0.2">
      <c r="A12" s="5">
        <f ca="1">Hotelloppføring</f>
        <v>7</v>
      </c>
      <c r="B12" s="22" t="str">
        <f ca="1">IF(A12&lt;&gt;Hotellantall,"Mangler viktige detaljer","Viktige detaljer fullført")</f>
        <v>Mangler viktige detaljer</v>
      </c>
      <c r="E12" s="42"/>
      <c r="F12" s="40" t="s">
        <v>29</v>
      </c>
      <c r="G12" s="41"/>
    </row>
    <row r="13" spans="1:7" ht="18" customHeight="1" x14ac:dyDescent="0.2">
      <c r="E13" s="51" t="str">
        <f>IF(AND($G$12&lt;&gt;"",G13=""),1,"")</f>
        <v/>
      </c>
      <c r="F13" s="35" t="s">
        <v>27</v>
      </c>
      <c r="G13" s="36"/>
    </row>
    <row r="14" spans="1:7" ht="18" customHeight="1" x14ac:dyDescent="0.2">
      <c r="E14" s="51" t="str">
        <f>IF(AND($G$12&lt;&gt;"",G14=""),1,"")</f>
        <v/>
      </c>
      <c r="F14" s="23" t="s">
        <v>19</v>
      </c>
      <c r="G14" s="37"/>
    </row>
    <row r="15" spans="1:7" ht="18" customHeight="1" x14ac:dyDescent="0.2">
      <c r="E15" s="51" t="str">
        <f>IF(AND($G$12&lt;&gt;"",G15=""),1,"")</f>
        <v/>
      </c>
      <c r="F15" s="26" t="s">
        <v>25</v>
      </c>
      <c r="G15" s="34"/>
    </row>
    <row r="18" spans="1:7" x14ac:dyDescent="0.2">
      <c r="A18" s="2"/>
    </row>
    <row r="19" spans="1:7" x14ac:dyDescent="0.2">
      <c r="C19" s="14"/>
    </row>
    <row r="20" spans="1:7" x14ac:dyDescent="0.2">
      <c r="C20" s="15"/>
    </row>
    <row r="21" spans="1:7" x14ac:dyDescent="0.2">
      <c r="C21" s="15"/>
    </row>
    <row r="22" spans="1:7" x14ac:dyDescent="0.2">
      <c r="B22" s="66"/>
      <c r="C22" s="66"/>
      <c r="D22" s="66"/>
      <c r="E22" s="66"/>
      <c r="F22" s="66"/>
      <c r="G22" s="66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Hotellantall</xm:f>
              </x14:cfvo>
              <x14:cfvo type="formula">
                <xm:f>Hotellantall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/>
  </sheetViews>
  <sheetFormatPr baseColWidth="10" defaultColWidth="9.140625" defaultRowHeight="12.75" x14ac:dyDescent="0.2"/>
  <cols>
    <col min="1" max="1" width="13.7109375" style="1" customWidth="1"/>
    <col min="2" max="2" width="6.28515625" style="1" customWidth="1"/>
    <col min="3" max="3" width="25.140625" style="1" customWidth="1"/>
    <col min="4" max="4" width="61.7109375" style="1" customWidth="1"/>
    <col min="5" max="5" width="13.7109375" style="1" customWidth="1"/>
    <col min="6" max="6" width="6.28515625" style="1" customWidth="1"/>
    <col min="7" max="16384" width="9.140625" style="1"/>
  </cols>
  <sheetData>
    <row r="1" spans="2:4" ht="157.5" customHeight="1" x14ac:dyDescent="0.35">
      <c r="B1" s="13"/>
      <c r="C1" s="13"/>
      <c r="D1" s="13"/>
    </row>
    <row r="2" spans="2:4" customFormat="1" x14ac:dyDescent="0.2">
      <c r="B2" s="1"/>
      <c r="C2" s="1"/>
    </row>
    <row r="3" spans="2:4" ht="36" customHeight="1" x14ac:dyDescent="0.2">
      <c r="C3" s="7" t="s">
        <v>32</v>
      </c>
      <c r="D3" s="7"/>
    </row>
    <row r="4" spans="2:4" customFormat="1" ht="18" customHeight="1" x14ac:dyDescent="0.2">
      <c r="C4" s="40" t="s">
        <v>61</v>
      </c>
      <c r="D4" s="48" t="s">
        <v>62</v>
      </c>
    </row>
    <row r="5" spans="2:4" ht="18" customHeight="1" x14ac:dyDescent="0.2">
      <c r="B5" s="53" t="str">
        <f t="shared" ref="B5:B11" ca="1" si="0">IF(AND($D$4="Ja",D5=""),1,"")</f>
        <v/>
      </c>
      <c r="C5" s="35" t="s">
        <v>19</v>
      </c>
      <c r="D5" s="50">
        <f ca="1">TODAY()+45</f>
        <v>41293</v>
      </c>
    </row>
    <row r="6" spans="2:4" ht="18" customHeight="1" x14ac:dyDescent="0.2">
      <c r="B6" s="53">
        <f>IF(AND($D$4="Ja",D6=""),1,"")</f>
        <v>1</v>
      </c>
      <c r="C6" s="23" t="s">
        <v>33</v>
      </c>
      <c r="D6" s="54"/>
    </row>
    <row r="7" spans="2:4" ht="18" customHeight="1" x14ac:dyDescent="0.2">
      <c r="B7" s="53">
        <f t="shared" si="0"/>
        <v>1</v>
      </c>
      <c r="C7" s="23" t="s">
        <v>34</v>
      </c>
      <c r="D7" s="33"/>
    </row>
    <row r="8" spans="2:4" ht="18" customHeight="1" x14ac:dyDescent="0.2">
      <c r="B8" s="53">
        <f t="shared" si="0"/>
        <v>1</v>
      </c>
      <c r="C8" s="23" t="s">
        <v>35</v>
      </c>
      <c r="D8" s="33"/>
    </row>
    <row r="9" spans="2:4" ht="18" customHeight="1" x14ac:dyDescent="0.2">
      <c r="B9" s="53">
        <f t="shared" si="0"/>
        <v>1</v>
      </c>
      <c r="C9" s="23" t="s">
        <v>25</v>
      </c>
      <c r="D9" s="24"/>
    </row>
    <row r="10" spans="2:4" ht="18" customHeight="1" x14ac:dyDescent="0.2">
      <c r="B10" s="53" t="str">
        <f t="shared" si="0"/>
        <v/>
      </c>
      <c r="C10" s="23" t="s">
        <v>36</v>
      </c>
      <c r="D10" s="24" t="s">
        <v>48</v>
      </c>
    </row>
    <row r="11" spans="2:4" ht="18" customHeight="1" x14ac:dyDescent="0.2">
      <c r="B11" s="53">
        <f t="shared" si="0"/>
        <v>1</v>
      </c>
      <c r="C11" s="26" t="s">
        <v>37</v>
      </c>
      <c r="D11" s="27"/>
    </row>
    <row r="12" spans="2:4" ht="18" customHeight="1" x14ac:dyDescent="0.2"/>
    <row r="13" spans="2:4" ht="18" customHeight="1" x14ac:dyDescent="0.25">
      <c r="B13" s="5">
        <f ca="1">LeiebilOppføring</f>
        <v>2</v>
      </c>
      <c r="C13" s="49" t="str">
        <f ca="1">IF(B13&lt;&gt;LeiebilAntall,"Mangler viktige detaljer","Viktige detaljer fullført")</f>
        <v>Mangler viktige detaljer</v>
      </c>
    </row>
    <row r="19" spans="1:5" x14ac:dyDescent="0.2">
      <c r="A19" s="66"/>
      <c r="B19" s="66"/>
      <c r="C19" s="66"/>
      <c r="D19" s="66"/>
      <c r="E19" s="66"/>
    </row>
  </sheetData>
  <mergeCells count="1">
    <mergeCell ref="A19:E19"/>
  </mergeCells>
  <dataValidations count="1">
    <dataValidation type="list" allowBlank="1" showInputMessage="1" showErrorMessage="1" sqref="D4">
      <formula1>"Ja,Nei"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LeiebilAntall</xm:f>
              </x14:cfvo>
              <x14:cfvo type="formula">
                <xm:f>LeiebilAntall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/>
  </sheetViews>
  <sheetFormatPr baseColWidth="10" defaultColWidth="9.140625" defaultRowHeight="12.75" x14ac:dyDescent="0.2"/>
  <cols>
    <col min="1" max="1" width="9.140625" style="1" customWidth="1"/>
    <col min="2" max="2" width="23" style="1" customWidth="1"/>
    <col min="3" max="3" width="43.7109375" style="1" customWidth="1"/>
    <col min="4" max="4" width="3.5703125" style="1" customWidth="1"/>
    <col min="5" max="5" width="2.5703125" style="1" customWidth="1"/>
    <col min="6" max="6" width="27.140625" style="1" customWidth="1"/>
    <col min="7" max="7" width="28.85546875" style="1" customWidth="1"/>
    <col min="8" max="16384" width="9.140625" style="1"/>
  </cols>
  <sheetData>
    <row r="1" spans="1:7" ht="167.25" customHeight="1" x14ac:dyDescent="0.35">
      <c r="A1" s="13"/>
      <c r="B1" s="13"/>
      <c r="C1" s="13"/>
    </row>
    <row r="2" spans="1:7" customFormat="1" x14ac:dyDescent="0.2">
      <c r="A2" s="1"/>
      <c r="B2" s="1"/>
    </row>
    <row r="3" spans="1:7" ht="36" customHeight="1" x14ac:dyDescent="0.2">
      <c r="B3" s="7" t="s">
        <v>43</v>
      </c>
      <c r="C3" s="7"/>
      <c r="F3" s="7" t="s">
        <v>44</v>
      </c>
      <c r="G3" s="7"/>
    </row>
    <row r="4" spans="1:7" ht="18" customHeight="1" x14ac:dyDescent="0.2">
      <c r="A4" s="53" t="str">
        <f t="shared" ref="A4:A9" si="0">IF(C4="",1,"")</f>
        <v/>
      </c>
      <c r="B4" s="28" t="s">
        <v>38</v>
      </c>
      <c r="C4" s="29" t="s">
        <v>51</v>
      </c>
      <c r="E4" s="77">
        <f>IF(G4="",1,"")</f>
        <v>1</v>
      </c>
      <c r="F4" s="78" t="s">
        <v>45</v>
      </c>
      <c r="G4" s="76"/>
    </row>
    <row r="5" spans="1:7" ht="18" customHeight="1" x14ac:dyDescent="0.2">
      <c r="A5" s="53" t="str">
        <f t="shared" si="0"/>
        <v/>
      </c>
      <c r="B5" s="43" t="s">
        <v>39</v>
      </c>
      <c r="C5" s="44">
        <v>1235550567</v>
      </c>
      <c r="E5" s="77"/>
      <c r="F5" s="79"/>
      <c r="G5" s="75"/>
    </row>
    <row r="6" spans="1:7" ht="18" customHeight="1" x14ac:dyDescent="0.2">
      <c r="A6" s="53" t="str">
        <f t="shared" si="0"/>
        <v/>
      </c>
      <c r="B6" s="43" t="s">
        <v>40</v>
      </c>
      <c r="C6" s="55">
        <v>5</v>
      </c>
      <c r="E6" s="77">
        <f>IF(G6="",1,"")</f>
        <v>1</v>
      </c>
      <c r="F6" s="79" t="s">
        <v>45</v>
      </c>
      <c r="G6" s="74"/>
    </row>
    <row r="7" spans="1:7" ht="18" customHeight="1" x14ac:dyDescent="0.2">
      <c r="A7" s="53" t="str">
        <f t="shared" si="0"/>
        <v/>
      </c>
      <c r="B7" s="43" t="s">
        <v>25</v>
      </c>
      <c r="C7" s="55">
        <v>5</v>
      </c>
      <c r="E7" s="77"/>
      <c r="F7" s="79"/>
      <c r="G7" s="75"/>
    </row>
    <row r="8" spans="1:7" ht="18" customHeight="1" x14ac:dyDescent="0.2">
      <c r="A8" s="53" t="str">
        <f t="shared" ca="1" si="0"/>
        <v/>
      </c>
      <c r="B8" s="43" t="s">
        <v>41</v>
      </c>
      <c r="C8" s="45">
        <f ca="1">TODAY()</f>
        <v>41248</v>
      </c>
      <c r="E8" s="11"/>
      <c r="F8" s="79" t="s">
        <v>45</v>
      </c>
      <c r="G8" s="72"/>
    </row>
    <row r="9" spans="1:7" ht="18" customHeight="1" x14ac:dyDescent="0.25">
      <c r="A9" s="53">
        <f t="shared" si="0"/>
        <v>1</v>
      </c>
      <c r="B9" s="46" t="s">
        <v>42</v>
      </c>
      <c r="C9" s="31"/>
      <c r="E9" s="12"/>
      <c r="F9" s="80"/>
      <c r="G9" s="73"/>
    </row>
    <row r="10" spans="1:7" ht="18" customHeight="1" x14ac:dyDescent="0.2"/>
    <row r="11" spans="1:7" ht="18" customHeight="1" x14ac:dyDescent="0.25">
      <c r="A11" s="5">
        <f ca="1">ReserveOppføring</f>
        <v>5</v>
      </c>
      <c r="B11" s="49" t="str">
        <f ca="1">IF(A11&lt;&gt;ReserveAntall,"Mangler viktige detaljer","Viktige detaljer fullført")</f>
        <v>Mangler viktige detaljer</v>
      </c>
    </row>
    <row r="17" spans="2:7" x14ac:dyDescent="0.2">
      <c r="B17" s="66"/>
      <c r="C17" s="66"/>
      <c r="D17" s="66"/>
      <c r="E17" s="66"/>
      <c r="F17" s="66"/>
      <c r="G17" s="66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ReserveAntall</xm:f>
              </x14:cfvo>
              <x14:cfvo type="formula">
                <xm:f>ReserveAntall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B5366A1A4A0C84D9B7C7FC029A8F9A004002E98159AF81B0A43BC33725F0F080723" ma:contentTypeVersion="56" ma:contentTypeDescription="Create a new document." ma:contentTypeScope="" ma:versionID="8ff8419ef8b34080e1205c84cb8e5689">
  <xsd:schema xmlns:xsd="http://www.w3.org/2001/XMLSchema" xmlns:xs="http://www.w3.org/2001/XMLSchema" xmlns:p="http://schemas.microsoft.com/office/2006/metadata/properties" xmlns:ns2="e3770583-0a95-488a-909d-acf753acc1f4" targetNamespace="http://schemas.microsoft.com/office/2006/metadata/properties" ma:root="true" ma:fieldsID="83a38a798b607f9ce57041a3307adf0f" ns2:_="">
    <xsd:import namespace="e3770583-0a95-488a-909d-acf753acc1f4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770583-0a95-488a-909d-acf753acc1f4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62bf8fd3-0838-4708-9f23-ce121d9853b1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20445BB7-24EE-4EE6-9648-720BF2A78C59}" ma:internalName="CSXSubmissionMarket" ma:readOnly="false" ma:showField="MarketName" ma:web="e3770583-0a95-488a-909d-acf753acc1f4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f832afea-3dc0-49b7-b1ce-c466b23ef096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ED7CD828-E448-4C7A-803E-83553A7A7935}" ma:internalName="InProjectListLookup" ma:readOnly="true" ma:showField="InProjectList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d514d673-db25-48c7-8211-6998548b7d86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ED7CD828-E448-4C7A-803E-83553A7A7935}" ma:internalName="LastCompleteVersionLookup" ma:readOnly="true" ma:showField="LastCompleteVersion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ED7CD828-E448-4C7A-803E-83553A7A7935}" ma:internalName="LastPreviewErrorLookup" ma:readOnly="true" ma:showField="LastPreviewError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ED7CD828-E448-4C7A-803E-83553A7A7935}" ma:internalName="LastPreviewResultLookup" ma:readOnly="true" ma:showField="LastPreviewResult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ED7CD828-E448-4C7A-803E-83553A7A7935}" ma:internalName="LastPreviewAttemptDateLookup" ma:readOnly="true" ma:showField="LastPreviewAttemptDate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ED7CD828-E448-4C7A-803E-83553A7A7935}" ma:internalName="LastPreviewedByLookup" ma:readOnly="true" ma:showField="LastPreviewedBy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ED7CD828-E448-4C7A-803E-83553A7A7935}" ma:internalName="LastPreviewTimeLookup" ma:readOnly="true" ma:showField="LastPreviewTime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ED7CD828-E448-4C7A-803E-83553A7A7935}" ma:internalName="LastPreviewVersionLookup" ma:readOnly="true" ma:showField="LastPreviewVersion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ED7CD828-E448-4C7A-803E-83553A7A7935}" ma:internalName="LastPublishErrorLookup" ma:readOnly="true" ma:showField="LastPublishError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ED7CD828-E448-4C7A-803E-83553A7A7935}" ma:internalName="LastPublishResultLookup" ma:readOnly="true" ma:showField="LastPublishResult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ED7CD828-E448-4C7A-803E-83553A7A7935}" ma:internalName="LastPublishAttemptDateLookup" ma:readOnly="true" ma:showField="LastPublishAttemptDate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ED7CD828-E448-4C7A-803E-83553A7A7935}" ma:internalName="LastPublishedByLookup" ma:readOnly="true" ma:showField="LastPublishedBy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ED7CD828-E448-4C7A-803E-83553A7A7935}" ma:internalName="LastPublishTimeLookup" ma:readOnly="true" ma:showField="LastPublishTime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ED7CD828-E448-4C7A-803E-83553A7A7935}" ma:internalName="LastPublishVersionLookup" ma:readOnly="true" ma:showField="LastPublishVersion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8398BF3F-BAB2-4330-BD67-FDB3C311F7E9}" ma:internalName="LocLastLocAttemptVersionLookup" ma:readOnly="false" ma:showField="LastLocAttemptVersion" ma:web="e3770583-0a95-488a-909d-acf753acc1f4">
      <xsd:simpleType>
        <xsd:restriction base="dms:Lookup"/>
      </xsd:simpleType>
    </xsd:element>
    <xsd:element name="LocLastLocAttemptVersionTypeLookup" ma:index="71" nillable="true" ma:displayName="Loc Last Loc Attempt Version Type" ma:default="" ma:list="{8398BF3F-BAB2-4330-BD67-FDB3C311F7E9}" ma:internalName="LocLastLocAttemptVersionTypeLookup" ma:readOnly="true" ma:showField="LastLocAttemptVersionType" ma:web="e3770583-0a95-488a-909d-acf753acc1f4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8398BF3F-BAB2-4330-BD67-FDB3C311F7E9}" ma:internalName="LocNewPublishedVersionLookup" ma:readOnly="true" ma:showField="NewPublishedVersion" ma:web="e3770583-0a95-488a-909d-acf753acc1f4">
      <xsd:simpleType>
        <xsd:restriction base="dms:Lookup"/>
      </xsd:simpleType>
    </xsd:element>
    <xsd:element name="LocOverallHandbackStatusLookup" ma:index="75" nillable="true" ma:displayName="Loc Overall Handback Status" ma:default="" ma:list="{8398BF3F-BAB2-4330-BD67-FDB3C311F7E9}" ma:internalName="LocOverallHandbackStatusLookup" ma:readOnly="true" ma:showField="OverallHandbackStatus" ma:web="e3770583-0a95-488a-909d-acf753acc1f4">
      <xsd:simpleType>
        <xsd:restriction base="dms:Lookup"/>
      </xsd:simpleType>
    </xsd:element>
    <xsd:element name="LocOverallLocStatusLookup" ma:index="76" nillable="true" ma:displayName="Loc Overall Localize Status" ma:default="" ma:list="{8398BF3F-BAB2-4330-BD67-FDB3C311F7E9}" ma:internalName="LocOverallLocStatusLookup" ma:readOnly="true" ma:showField="OverallLocStatus" ma:web="e3770583-0a95-488a-909d-acf753acc1f4">
      <xsd:simpleType>
        <xsd:restriction base="dms:Lookup"/>
      </xsd:simpleType>
    </xsd:element>
    <xsd:element name="LocOverallPreviewStatusLookup" ma:index="77" nillable="true" ma:displayName="Loc Overall Preview Status" ma:default="" ma:list="{8398BF3F-BAB2-4330-BD67-FDB3C311F7E9}" ma:internalName="LocOverallPreviewStatusLookup" ma:readOnly="true" ma:showField="OverallPreviewStatus" ma:web="e3770583-0a95-488a-909d-acf753acc1f4">
      <xsd:simpleType>
        <xsd:restriction base="dms:Lookup"/>
      </xsd:simpleType>
    </xsd:element>
    <xsd:element name="LocOverallPublishStatusLookup" ma:index="78" nillable="true" ma:displayName="Loc Overall Publish Status" ma:default="" ma:list="{8398BF3F-BAB2-4330-BD67-FDB3C311F7E9}" ma:internalName="LocOverallPublishStatusLookup" ma:readOnly="true" ma:showField="OverallPublishStatus" ma:web="e3770583-0a95-488a-909d-acf753acc1f4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8398BF3F-BAB2-4330-BD67-FDB3C311F7E9}" ma:internalName="LocProcessedForHandoffsLookup" ma:readOnly="true" ma:showField="ProcessedForHandoffs" ma:web="e3770583-0a95-488a-909d-acf753acc1f4">
      <xsd:simpleType>
        <xsd:restriction base="dms:Lookup"/>
      </xsd:simpleType>
    </xsd:element>
    <xsd:element name="LocProcessedForMarketsLookup" ma:index="81" nillable="true" ma:displayName="Loc Processed For Markets" ma:default="" ma:list="{8398BF3F-BAB2-4330-BD67-FDB3C311F7E9}" ma:internalName="LocProcessedForMarketsLookup" ma:readOnly="true" ma:showField="ProcessedForMarkets" ma:web="e3770583-0a95-488a-909d-acf753acc1f4">
      <xsd:simpleType>
        <xsd:restriction base="dms:Lookup"/>
      </xsd:simpleType>
    </xsd:element>
    <xsd:element name="LocPublishedDependentAssetsLookup" ma:index="82" nillable="true" ma:displayName="Loc Published Dependent Assets" ma:default="" ma:list="{8398BF3F-BAB2-4330-BD67-FDB3C311F7E9}" ma:internalName="LocPublishedDependentAssetsLookup" ma:readOnly="true" ma:showField="PublishedDependentAssets" ma:web="e3770583-0a95-488a-909d-acf753acc1f4">
      <xsd:simpleType>
        <xsd:restriction base="dms:Lookup"/>
      </xsd:simpleType>
    </xsd:element>
    <xsd:element name="LocPublishedLinkedAssetsLookup" ma:index="83" nillable="true" ma:displayName="Loc Published Linked Assets" ma:default="" ma:list="{8398BF3F-BAB2-4330-BD67-FDB3C311F7E9}" ma:internalName="LocPublishedLinkedAssetsLookup" ma:readOnly="true" ma:showField="PublishedLinkedAssets" ma:web="e3770583-0a95-488a-909d-acf753acc1f4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215a6cd1-b75f-45c5-b2a6-8a6d3665dc0e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20445BB7-24EE-4EE6-9648-720BF2A78C59}" ma:internalName="Markets" ma:readOnly="false" ma:showField="MarketName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ED7CD828-E448-4C7A-803E-83553A7A7935}" ma:internalName="NumOfRatingsLookup" ma:readOnly="true" ma:showField="NumOfRatings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ED7CD828-E448-4C7A-803E-83553A7A7935}" ma:internalName="PublishStatusLookup" ma:readOnly="false" ma:showField="PublishStatus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581baf9c-b1e7-411e-a8e8-04cec403fd44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df824fc9-0504-4dbd-9291-c9380f0461ff}" ma:internalName="TaxCatchAll" ma:showField="CatchAllData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df824fc9-0504-4dbd-9291-c9380f0461ff}" ma:internalName="TaxCatchAllLabel" ma:readOnly="true" ma:showField="CatchAllDataLabel" ma:web="e3770583-0a95-488a-909d-acf753acc1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e3770583-0a95-488a-909d-acf753acc1f4">english</DirectSourceMarket>
    <ApprovalStatus xmlns="e3770583-0a95-488a-909d-acf753acc1f4">InProgress</ApprovalStatus>
    <MarketSpecific xmlns="e3770583-0a95-488a-909d-acf753acc1f4">false</MarketSpecific>
    <LocComments xmlns="e3770583-0a95-488a-909d-acf753acc1f4" xsi:nil="true"/>
    <ThumbnailAssetId xmlns="e3770583-0a95-488a-909d-acf753acc1f4" xsi:nil="true"/>
    <PrimaryImageGen xmlns="e3770583-0a95-488a-909d-acf753acc1f4">false</PrimaryImageGen>
    <LegacyData xmlns="e3770583-0a95-488a-909d-acf753acc1f4" xsi:nil="true"/>
    <LocRecommendedHandoff xmlns="e3770583-0a95-488a-909d-acf753acc1f4" xsi:nil="true"/>
    <BusinessGroup xmlns="e3770583-0a95-488a-909d-acf753acc1f4" xsi:nil="true"/>
    <BlockPublish xmlns="e3770583-0a95-488a-909d-acf753acc1f4">false</BlockPublish>
    <TPFriendlyName xmlns="e3770583-0a95-488a-909d-acf753acc1f4" xsi:nil="true"/>
    <NumericId xmlns="e3770583-0a95-488a-909d-acf753acc1f4" xsi:nil="true"/>
    <APEditor xmlns="e3770583-0a95-488a-909d-acf753acc1f4">
      <UserInfo>
        <DisplayName/>
        <AccountId xsi:nil="true"/>
        <AccountType/>
      </UserInfo>
    </APEditor>
    <SourceTitle xmlns="e3770583-0a95-488a-909d-acf753acc1f4" xsi:nil="true"/>
    <OpenTemplate xmlns="e3770583-0a95-488a-909d-acf753acc1f4">true</OpenTemplate>
    <UALocComments xmlns="e3770583-0a95-488a-909d-acf753acc1f4" xsi:nil="true"/>
    <ParentAssetId xmlns="e3770583-0a95-488a-909d-acf753acc1f4" xsi:nil="true"/>
    <IntlLangReviewDate xmlns="e3770583-0a95-488a-909d-acf753acc1f4" xsi:nil="true"/>
    <FeatureTagsTaxHTField0 xmlns="e3770583-0a95-488a-909d-acf753acc1f4">
      <Terms xmlns="http://schemas.microsoft.com/office/infopath/2007/PartnerControls"/>
    </FeatureTagsTaxHTField0>
    <PublishStatusLookup xmlns="e3770583-0a95-488a-909d-acf753acc1f4">
      <Value>343719</Value>
    </PublishStatusLookup>
    <Providers xmlns="e3770583-0a95-488a-909d-acf753acc1f4" xsi:nil="true"/>
    <MachineTranslated xmlns="e3770583-0a95-488a-909d-acf753acc1f4">false</MachineTranslated>
    <OriginalSourceMarket xmlns="e3770583-0a95-488a-909d-acf753acc1f4">english</OriginalSourceMarket>
    <APDescription xmlns="e3770583-0a95-488a-909d-acf753acc1f4" xsi:nil="true"/>
    <ClipArtFilename xmlns="e3770583-0a95-488a-909d-acf753acc1f4" xsi:nil="true"/>
    <ContentItem xmlns="e3770583-0a95-488a-909d-acf753acc1f4" xsi:nil="true"/>
    <TPInstallLocation xmlns="e3770583-0a95-488a-909d-acf753acc1f4" xsi:nil="true"/>
    <PublishTargets xmlns="e3770583-0a95-488a-909d-acf753acc1f4">OfficeOnlineVNext</PublishTargets>
    <TimesCloned xmlns="e3770583-0a95-488a-909d-acf753acc1f4" xsi:nil="true"/>
    <AssetStart xmlns="e3770583-0a95-488a-909d-acf753acc1f4">2012-08-31T01:17:00+00:00</AssetStart>
    <Provider xmlns="e3770583-0a95-488a-909d-acf753acc1f4" xsi:nil="true"/>
    <AcquiredFrom xmlns="e3770583-0a95-488a-909d-acf753acc1f4">Internal MS</AcquiredFrom>
    <FriendlyTitle xmlns="e3770583-0a95-488a-909d-acf753acc1f4" xsi:nil="true"/>
    <LastHandOff xmlns="e3770583-0a95-488a-909d-acf753acc1f4" xsi:nil="true"/>
    <TPClientViewer xmlns="e3770583-0a95-488a-909d-acf753acc1f4" xsi:nil="true"/>
    <UACurrentWords xmlns="e3770583-0a95-488a-909d-acf753acc1f4" xsi:nil="true"/>
    <ArtSampleDocs xmlns="e3770583-0a95-488a-909d-acf753acc1f4" xsi:nil="true"/>
    <UALocRecommendation xmlns="e3770583-0a95-488a-909d-acf753acc1f4">Localize</UALocRecommendation>
    <Manager xmlns="e3770583-0a95-488a-909d-acf753acc1f4" xsi:nil="true"/>
    <ShowIn xmlns="e3770583-0a95-488a-909d-acf753acc1f4">Show everywhere</ShowIn>
    <UANotes xmlns="e3770583-0a95-488a-909d-acf753acc1f4" xsi:nil="true"/>
    <TemplateStatus xmlns="e3770583-0a95-488a-909d-acf753acc1f4">Complete</TemplateStatus>
    <InternalTagsTaxHTField0 xmlns="e3770583-0a95-488a-909d-acf753acc1f4">
      <Terms xmlns="http://schemas.microsoft.com/office/infopath/2007/PartnerControls"/>
    </InternalTagsTaxHTField0>
    <CSXHash xmlns="e3770583-0a95-488a-909d-acf753acc1f4" xsi:nil="true"/>
    <Downloads xmlns="e3770583-0a95-488a-909d-acf753acc1f4">0</Downloads>
    <VoteCount xmlns="e3770583-0a95-488a-909d-acf753acc1f4" xsi:nil="true"/>
    <OOCacheId xmlns="e3770583-0a95-488a-909d-acf753acc1f4" xsi:nil="true"/>
    <IsDeleted xmlns="e3770583-0a95-488a-909d-acf753acc1f4">false</IsDeleted>
    <AssetExpire xmlns="e3770583-0a95-488a-909d-acf753acc1f4">2029-01-01T08:00:00+00:00</AssetExpire>
    <DSATActionTaken xmlns="e3770583-0a95-488a-909d-acf753acc1f4" xsi:nil="true"/>
    <CSXSubmissionMarket xmlns="e3770583-0a95-488a-909d-acf753acc1f4" xsi:nil="true"/>
    <TPExecutable xmlns="e3770583-0a95-488a-909d-acf753acc1f4" xsi:nil="true"/>
    <SubmitterId xmlns="e3770583-0a95-488a-909d-acf753acc1f4" xsi:nil="true"/>
    <EditorialTags xmlns="e3770583-0a95-488a-909d-acf753acc1f4" xsi:nil="true"/>
    <AssetType xmlns="e3770583-0a95-488a-909d-acf753acc1f4">TP</AssetType>
    <BugNumber xmlns="e3770583-0a95-488a-909d-acf753acc1f4" xsi:nil="true"/>
    <CSXSubmissionDate xmlns="e3770583-0a95-488a-909d-acf753acc1f4" xsi:nil="true"/>
    <CSXUpdate xmlns="e3770583-0a95-488a-909d-acf753acc1f4">false</CSXUpdate>
    <ApprovalLog xmlns="e3770583-0a95-488a-909d-acf753acc1f4" xsi:nil="true"/>
    <Milestone xmlns="e3770583-0a95-488a-909d-acf753acc1f4" xsi:nil="true"/>
    <RecommendationsModifier xmlns="e3770583-0a95-488a-909d-acf753acc1f4" xsi:nil="true"/>
    <OriginAsset xmlns="e3770583-0a95-488a-909d-acf753acc1f4" xsi:nil="true"/>
    <TPComponent xmlns="e3770583-0a95-488a-909d-acf753acc1f4" xsi:nil="true"/>
    <AssetId xmlns="e3770583-0a95-488a-909d-acf753acc1f4">TP103428844</AssetId>
    <IntlLocPriority xmlns="e3770583-0a95-488a-909d-acf753acc1f4" xsi:nil="true"/>
    <PolicheckWords xmlns="e3770583-0a95-488a-909d-acf753acc1f4" xsi:nil="true"/>
    <TPLaunchHelpLink xmlns="e3770583-0a95-488a-909d-acf753acc1f4" xsi:nil="true"/>
    <TPApplication xmlns="e3770583-0a95-488a-909d-acf753acc1f4" xsi:nil="true"/>
    <CrawlForDependencies xmlns="e3770583-0a95-488a-909d-acf753acc1f4">false</CrawlForDependencies>
    <HandoffToMSDN xmlns="e3770583-0a95-488a-909d-acf753acc1f4" xsi:nil="true"/>
    <PlannedPubDate xmlns="e3770583-0a95-488a-909d-acf753acc1f4" xsi:nil="true"/>
    <IntlLangReviewer xmlns="e3770583-0a95-488a-909d-acf753acc1f4" xsi:nil="true"/>
    <TrustLevel xmlns="e3770583-0a95-488a-909d-acf753acc1f4">1 Microsoft Managed Content</TrustLevel>
    <LocLastLocAttemptVersionLookup xmlns="e3770583-0a95-488a-909d-acf753acc1f4">854920</LocLastLocAttemptVersionLookup>
    <IsSearchable xmlns="e3770583-0a95-488a-909d-acf753acc1f4">true</IsSearchable>
    <TemplateTemplateType xmlns="e3770583-0a95-488a-909d-acf753acc1f4">Excel Spreadsheet Template</TemplateTemplateType>
    <CampaignTagsTaxHTField0 xmlns="e3770583-0a95-488a-909d-acf753acc1f4">
      <Terms xmlns="http://schemas.microsoft.com/office/infopath/2007/PartnerControls"/>
    </CampaignTagsTaxHTField0>
    <TPNamespace xmlns="e3770583-0a95-488a-909d-acf753acc1f4" xsi:nil="true"/>
    <TaxCatchAll xmlns="e3770583-0a95-488a-909d-acf753acc1f4"/>
    <Markets xmlns="e3770583-0a95-488a-909d-acf753acc1f4"/>
    <UAProjectedTotalWords xmlns="e3770583-0a95-488a-909d-acf753acc1f4" xsi:nil="true"/>
    <LocMarketGroupTiers2 xmlns="e3770583-0a95-488a-909d-acf753acc1f4" xsi:nil="true"/>
    <IntlLangReview xmlns="e3770583-0a95-488a-909d-acf753acc1f4">false</IntlLangReview>
    <OutputCachingOn xmlns="e3770583-0a95-488a-909d-acf753acc1f4">false</OutputCachingOn>
    <APAuthor xmlns="e3770583-0a95-488a-909d-acf753acc1f4">
      <UserInfo>
        <DisplayName>REDMOND\matthos</DisplayName>
        <AccountId>59</AccountId>
        <AccountType/>
      </UserInfo>
    </APAuthor>
    <LocManualTestRequired xmlns="e3770583-0a95-488a-909d-acf753acc1f4">false</LocManualTestRequired>
    <TPCommandLine xmlns="e3770583-0a95-488a-909d-acf753acc1f4" xsi:nil="true"/>
    <TPAppVersion xmlns="e3770583-0a95-488a-909d-acf753acc1f4" xsi:nil="true"/>
    <EditorialStatus xmlns="e3770583-0a95-488a-909d-acf753acc1f4">Complete</EditorialStatus>
    <LastModifiedDateTime xmlns="e3770583-0a95-488a-909d-acf753acc1f4" xsi:nil="true"/>
    <ScenarioTagsTaxHTField0 xmlns="e3770583-0a95-488a-909d-acf753acc1f4">
      <Terms xmlns="http://schemas.microsoft.com/office/infopath/2007/PartnerControls"/>
    </ScenarioTagsTaxHTField0>
    <OriginalRelease xmlns="e3770583-0a95-488a-909d-acf753acc1f4">15</OriginalRelease>
    <TPLaunchHelpLinkType xmlns="e3770583-0a95-488a-909d-acf753acc1f4">Template</TPLaunchHelpLinkType>
    <LocalizationTagsTaxHTField0 xmlns="e3770583-0a95-488a-909d-acf753acc1f4">
      <Terms xmlns="http://schemas.microsoft.com/office/infopath/2007/PartnerControls"/>
    </LocalizationTagsTaxHTField0>
  </documentManagement>
</p:properties>
</file>

<file path=customXml/itemProps1.xml><?xml version="1.0" encoding="utf-8"?>
<ds:datastoreItem xmlns:ds="http://schemas.openxmlformats.org/officeDocument/2006/customXml" ds:itemID="{EC7B71F4-1EB0-4701-9189-73C7F5065CDF}"/>
</file>

<file path=customXml/itemProps2.xml><?xml version="1.0" encoding="utf-8"?>
<ds:datastoreItem xmlns:ds="http://schemas.openxmlformats.org/officeDocument/2006/customXml" ds:itemID="{80D00ED5-69BE-421D-AA62-F4BB5DD42BAD}"/>
</file>

<file path=customXml/itemProps3.xml><?xml version="1.0" encoding="utf-8"?>
<ds:datastoreItem xmlns:ds="http://schemas.openxmlformats.org/officeDocument/2006/customXml" ds:itemID="{2306F54A-0F92-47D4-8CF7-A808763BB9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Hjem</vt:lpstr>
      <vt:lpstr>Personlige detaljer</vt:lpstr>
      <vt:lpstr>Reise detaljer</vt:lpstr>
      <vt:lpstr>Hotell- og aktivitets</vt:lpstr>
      <vt:lpstr>Leiebil</vt:lpstr>
      <vt:lpstr>Reserve detaljer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NOR</cp:lastModifiedBy>
  <dcterms:created xsi:type="dcterms:W3CDTF">2012-08-28T23:08:51Z</dcterms:created>
  <dcterms:modified xsi:type="dcterms:W3CDTF">2012-12-05T02:40:29Z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ternalTags">
    <vt:lpwstr/>
  </property>
  <property fmtid="{D5CDD505-2E9C-101B-9397-08002B2CF9AE}" pid="3" name="ContentTypeId">
    <vt:lpwstr>0x0101006B5366A1A4A0C84D9B7C7FC029A8F9A004002E98159AF81B0A43BC33725F0F080723</vt:lpwstr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