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4_Missing_strings_procces\sl-SI\Templates\"/>
    </mc:Choice>
  </mc:AlternateContent>
  <bookViews>
    <workbookView xWindow="0" yWindow="0" windowWidth="28800" windowHeight="13635"/>
  </bookViews>
  <sheets>
    <sheet name="SEMESTER" sheetId="1" r:id="rId1"/>
    <sheet name="TOČKE" sheetId="2" r:id="rId2"/>
    <sheet name="PRORAČUN" sheetId="3" r:id="rId3"/>
    <sheet name="NETO MESEČNI IZDATKI" sheetId="5" r:id="rId4"/>
    <sheet name="IZDATKI V SEMESTRU" sheetId="6" r:id="rId5"/>
    <sheet name="KNJIGE" sheetId="4" r:id="rId6"/>
  </sheets>
  <definedNames>
    <definedName name="BILANCA">PRORAČUN!$D$8</definedName>
    <definedName name="ČasovniInterval">SEMESTER!$D$4</definedName>
    <definedName name="Leto">SEMESTER!$F$3</definedName>
    <definedName name="Meseci_v_semestru">PRORAČUN!$C$9</definedName>
    <definedName name="Naslov_stolpca_1">Urnik[[#Headers],[URA ]]</definedName>
    <definedName name="Naslov_stolpca_2">Predmeti[[#Headers],[NASLOV PREDMETA]]</definedName>
    <definedName name="Naslov_stolpca_3">MesečNi_Dohodek[[#Headers],[ELEMENT]]</definedName>
    <definedName name="Naslov_stolpca_4">Mesečni_Izdatki[[#Headers],[ELEMENT]]</definedName>
    <definedName name="Naslov_stolpca_5">Izdatki_v_semestru[[#Headers],[ELEMENT]]</definedName>
    <definedName name="Naslov_stolpca_6">Seznam_knjig[[#Headers],[NASLOV]]</definedName>
    <definedName name="NETO_MESEČNI_DOHODKI">PRORAČUN!$B$8</definedName>
    <definedName name="NETO_MESEČNI_IZDATKI">PRORAČUN!$C$8</definedName>
    <definedName name="Pogoj">TOČKE!$B$8:$B$11</definedName>
    <definedName name="Študij">TOČKE!$B$1</definedName>
    <definedName name="_xlnm.Print_Titles" localSheetId="4">'IZDATKI V SEMESTRU'!$4:$5</definedName>
    <definedName name="_xlnm.Print_Titles" localSheetId="5">KNJIGE!$4:$4</definedName>
    <definedName name="_xlnm.Print_Titles" localSheetId="3">'NETO MESEČNI IZDATKI'!$4:$5</definedName>
    <definedName name="_xlnm.Print_Titles" localSheetId="2">PRORAČUN!$10:$11</definedName>
    <definedName name="_xlnm.Print_Titles" localSheetId="0">SEMESTER!$5:$5</definedName>
    <definedName name="_xlnm.Print_Titles" localSheetId="1">TOČKE!$14:$14</definedName>
    <definedName name="Začetni_čas">SEMESTER!$C$4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7" i="6" l="1"/>
  <c r="D8" i="6"/>
  <c r="D9" i="6"/>
  <c r="D10" i="6"/>
  <c r="D11" i="6"/>
  <c r="D6" i="6"/>
  <c r="C4" i="6"/>
  <c r="C4" i="5"/>
  <c r="C10" i="3"/>
  <c r="E9" i="2"/>
  <c r="E10" i="2"/>
  <c r="E11" i="2"/>
  <c r="E8" i="2"/>
  <c r="D9" i="2"/>
  <c r="D10" i="2"/>
  <c r="D11" i="2"/>
  <c r="D8" i="2"/>
  <c r="C9" i="2"/>
  <c r="C10" i="2"/>
  <c r="C11" i="2"/>
  <c r="C8" i="2"/>
  <c r="E5" i="2"/>
  <c r="D5" i="2"/>
  <c r="B5" i="2"/>
  <c r="B1" i="5"/>
  <c r="B1" i="6"/>
  <c r="B1" i="4"/>
  <c r="B1" i="3"/>
  <c r="C3" i="3"/>
  <c r="C3" i="5"/>
  <c r="C3" i="6"/>
  <c r="C3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C12" i="2" l="1"/>
  <c r="D4" i="6"/>
  <c r="C8" i="3" s="1"/>
  <c r="E12" i="2"/>
  <c r="D12" i="2"/>
  <c r="B8" i="3" l="1"/>
  <c r="B5" i="3" l="1"/>
  <c r="B6" i="3" s="1"/>
  <c r="D8" i="3"/>
</calcChain>
</file>

<file path=xl/sharedStrings.xml><?xml version="1.0" encoding="utf-8"?>
<sst xmlns="http://schemas.openxmlformats.org/spreadsheetml/2006/main" count="123" uniqueCount="94">
  <si>
    <t>MOJ URNIK POUKA</t>
  </si>
  <si>
    <t>JESENSKI SEMESTER</t>
  </si>
  <si>
    <t xml:space="preserve">URA </t>
  </si>
  <si>
    <t>ZAČETNI ČAS</t>
  </si>
  <si>
    <t>PON</t>
  </si>
  <si>
    <t>Zajtrk</t>
  </si>
  <si>
    <t>Ekonomija: Predavanje v stavbi B, soba 256</t>
  </si>
  <si>
    <t>ČASOVNI INTERVAL</t>
  </si>
  <si>
    <t>TOR</t>
  </si>
  <si>
    <t>(v minutah)</t>
  </si>
  <si>
    <t>SRE</t>
  </si>
  <si>
    <t>LETO</t>
  </si>
  <si>
    <t>ČET</t>
  </si>
  <si>
    <t>Fizika: Laboratorij 
Stavba J, soba 309</t>
  </si>
  <si>
    <t>PET</t>
  </si>
  <si>
    <t>SOB</t>
  </si>
  <si>
    <t>NED</t>
  </si>
  <si>
    <t>ŠTUDIJ</t>
  </si>
  <si>
    <t>NAČRTOVALNIK TOČKOVANJA</t>
  </si>
  <si>
    <t>Strokovni naslov</t>
  </si>
  <si>
    <t>CELOTEN NAPREDEK</t>
  </si>
  <si>
    <t>Opomba: Povzetek točkovanja je samodejno izpolnjen z vrednostmi, ki jih vnesete v tabelo Predmeti na fakulteti spodaj</t>
  </si>
  <si>
    <t>POGOJ</t>
  </si>
  <si>
    <t>Glavna smer študija</t>
  </si>
  <si>
    <t>Sekundarna smer študija</t>
  </si>
  <si>
    <t>Izbirni predmet</t>
  </si>
  <si>
    <t>Splošni študij</t>
  </si>
  <si>
    <t>Skupaj</t>
  </si>
  <si>
    <t>Predmeti</t>
  </si>
  <si>
    <t>NASLOV PREDMETA</t>
  </si>
  <si>
    <t>Predmet 1</t>
  </si>
  <si>
    <t>Predmet 2</t>
  </si>
  <si>
    <t>Predmet 3</t>
  </si>
  <si>
    <t>SKUPNO ŠTEVILO TOČK</t>
  </si>
  <si>
    <t>ŠT. PREDMETA</t>
  </si>
  <si>
    <t>Številka</t>
  </si>
  <si>
    <t>SKUPEN NAPREDEK</t>
  </si>
  <si>
    <t>PRISLUŽENO</t>
  </si>
  <si>
    <t>ZAHTEVA</t>
  </si>
  <si>
    <t>POTREBNO</t>
  </si>
  <si>
    <t>TOČKE</t>
  </si>
  <si>
    <t>DOKONČANO</t>
  </si>
  <si>
    <t>Da</t>
  </si>
  <si>
    <t>Ne</t>
  </si>
  <si>
    <t>OCENA</t>
  </si>
  <si>
    <t>SEMESTER</t>
  </si>
  <si>
    <t>Semester 1</t>
  </si>
  <si>
    <t>SLEDILNIK PRORAČUNA</t>
  </si>
  <si>
    <t>Moj proračun</t>
  </si>
  <si>
    <t>ODSTOTEK PORABLJENEGA DOHODKA</t>
  </si>
  <si>
    <t>NETO MESEČNI DOHODEK</t>
  </si>
  <si>
    <t>Meseci v semestru</t>
  </si>
  <si>
    <t>MESEČNI DOHODEK</t>
  </si>
  <si>
    <t>ELEMENT</t>
  </si>
  <si>
    <t>Fiksen dohodek</t>
  </si>
  <si>
    <t>Finančna pomoč</t>
  </si>
  <si>
    <t>Posojila</t>
  </si>
  <si>
    <t>Drugi dohodki</t>
  </si>
  <si>
    <t>NETO MESEČNI IZDATKI</t>
  </si>
  <si>
    <t>ZNESEK</t>
  </si>
  <si>
    <t>BILANCA</t>
  </si>
  <si>
    <t>Mesečni izdatki</t>
  </si>
  <si>
    <t>MESEČNI IZDATKI</t>
  </si>
  <si>
    <t>Najemnina</t>
  </si>
  <si>
    <t>Potrebščine</t>
  </si>
  <si>
    <t>Mobilni telefon</t>
  </si>
  <si>
    <t>Špecerija</t>
  </si>
  <si>
    <t>Stroški za avto</t>
  </si>
  <si>
    <t>Študentska posojila</t>
  </si>
  <si>
    <t>Kreditne kartice</t>
  </si>
  <si>
    <t>Zavarovanje</t>
  </si>
  <si>
    <t>Zabava</t>
  </si>
  <si>
    <t>Razno</t>
  </si>
  <si>
    <t>Izdatki v semestru</t>
  </si>
  <si>
    <t>IZDATKI V SEMESTRU (skupaj/na mesec)</t>
  </si>
  <si>
    <t>Inštrukcije</t>
  </si>
  <si>
    <t>Laboratorijske vaje</t>
  </si>
  <si>
    <t>Gradivo</t>
  </si>
  <si>
    <t>Pologi</t>
  </si>
  <si>
    <t>Prevoz</t>
  </si>
  <si>
    <t>Druge pristojbine</t>
  </si>
  <si>
    <t>NA MESEC</t>
  </si>
  <si>
    <t>SLEDILNIK KNJIG</t>
  </si>
  <si>
    <t>Seznam knjig</t>
  </si>
  <si>
    <t>NASLOV</t>
  </si>
  <si>
    <t>Naslov knjige</t>
  </si>
  <si>
    <t>AVTOR</t>
  </si>
  <si>
    <t>Avtor</t>
  </si>
  <si>
    <t>PREDMET</t>
  </si>
  <si>
    <t>Predmet</t>
  </si>
  <si>
    <t>KJE KUPITI?</t>
  </si>
  <si>
    <t>Lokacija</t>
  </si>
  <si>
    <t>ISBN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</si>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</sst>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164" formatCode="&quot;$&quot;#,##0_);\(&quot;$&quot;#,##0\)"/>
    <numFmt numFmtId="165" formatCode="[$-409]h:mm\ AM/PM;@"/>
    <numFmt numFmtId="166" formatCode="0.0"/>
    <numFmt numFmtId="167" formatCode="[$-F400]h:mm:ss\ AM/PM"/>
  </numFmts>
  <fonts count="13" x14ac:knownFonts="1">
    <font>
      <sz val="11"/>
      <color theme="0" tint="-0.34998626667073579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4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8" fillId="4" borderId="0" applyNumberFormat="0" applyBorder="0" applyProtection="0"/>
    <xf numFmtId="0" fontId="10" fillId="0" borderId="0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3" borderId="0" applyNumberFormat="0" applyBorder="0" applyProtection="0">
      <alignment horizontal="left" vertical="center" wrapText="1"/>
    </xf>
    <xf numFmtId="0" fontId="3" fillId="2" borderId="0" applyNumberFormat="0">
      <alignment horizontal="right" indent="1"/>
    </xf>
    <xf numFmtId="0" fontId="6" fillId="3" borderId="0">
      <alignment horizontal="right"/>
    </xf>
    <xf numFmtId="165" fontId="9" fillId="2" borderId="0" applyBorder="0" applyProtection="0">
      <alignment horizontal="right" vertical="center" indent="1"/>
    </xf>
    <xf numFmtId="0" fontId="7" fillId="3" borderId="0">
      <alignment horizontal="left"/>
    </xf>
    <xf numFmtId="165" fontId="4" fillId="3" borderId="0" applyNumberFormat="0">
      <alignment horizontal="left" vertical="center"/>
    </xf>
    <xf numFmtId="0" fontId="4" fillId="3" borderId="0">
      <alignment horizontal="right" vertical="center"/>
    </xf>
    <xf numFmtId="0" fontId="10" fillId="3" borderId="0">
      <alignment horizontal="center"/>
    </xf>
    <xf numFmtId="164" fontId="12" fillId="0" borderId="0" applyFont="0" applyFill="0" applyBorder="0" applyAlignment="0" applyProtection="0"/>
    <xf numFmtId="0" fontId="1" fillId="0" borderId="0" applyNumberFormat="0" applyFill="0" applyBorder="0" applyProtection="0">
      <alignment horizontal="right" indent="2"/>
    </xf>
    <xf numFmtId="0" fontId="11" fillId="3" borderId="0" applyNumberFormat="0" applyAlignment="0" applyProtection="0"/>
    <xf numFmtId="0" fontId="11" fillId="5" borderId="1" applyNumberFormat="0" applyFont="0" applyFill="0" applyAlignment="0">
      <alignment horizontal="left" vertical="center"/>
    </xf>
    <xf numFmtId="0" fontId="11" fillId="5" borderId="0" applyFill="0" applyBorder="0">
      <alignment horizontal="center" vertical="center"/>
    </xf>
    <xf numFmtId="0" fontId="7" fillId="3" borderId="0" applyNumberFormat="0" applyBorder="0">
      <alignment horizontal="right" indent="1"/>
    </xf>
    <xf numFmtId="164" fontId="11" fillId="3" borderId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left" vertical="center" wrapText="1"/>
    </xf>
    <xf numFmtId="166" fontId="11" fillId="3" borderId="0">
      <alignment horizontal="center" vertical="center" wrapText="1"/>
    </xf>
    <xf numFmtId="164" fontId="10" fillId="3" borderId="0" applyFill="0" applyBorder="0">
      <alignment horizontal="right" wrapText="1" indent="2"/>
    </xf>
  </cellStyleXfs>
  <cellXfs count="32">
    <xf numFmtId="0" fontId="0" fillId="3" borderId="0" xfId="0">
      <alignment horizontal="left" vertical="center" wrapText="1"/>
    </xf>
    <xf numFmtId="0" fontId="3" fillId="2" borderId="0" xfId="6">
      <alignment horizontal="right" indent="1"/>
    </xf>
    <xf numFmtId="0" fontId="8" fillId="4" borderId="0" xfId="2"/>
    <xf numFmtId="0" fontId="5" fillId="4" borderId="0" xfId="1"/>
    <xf numFmtId="0" fontId="6" fillId="3" borderId="0" xfId="7">
      <alignment horizontal="right"/>
    </xf>
    <xf numFmtId="0" fontId="7" fillId="3" borderId="0" xfId="9">
      <alignment horizontal="left"/>
    </xf>
    <xf numFmtId="0" fontId="7" fillId="3" borderId="0" xfId="9">
      <alignment horizontal="left"/>
    </xf>
    <xf numFmtId="0" fontId="4" fillId="3" borderId="0" xfId="11">
      <alignment horizontal="right" vertical="center"/>
    </xf>
    <xf numFmtId="0" fontId="10" fillId="3" borderId="0" xfId="3" applyFill="1">
      <alignment horizontal="left"/>
    </xf>
    <xf numFmtId="0" fontId="0" fillId="3" borderId="0" xfId="0" applyFont="1" applyFill="1" applyBorder="1">
      <alignment horizontal="left" vertical="center" wrapText="1"/>
    </xf>
    <xf numFmtId="0" fontId="10" fillId="3" borderId="0" xfId="12">
      <alignment horizontal="center"/>
    </xf>
    <xf numFmtId="0" fontId="2" fillId="3" borderId="0" xfId="5">
      <alignment horizontal="left" vertical="center" wrapText="1"/>
    </xf>
    <xf numFmtId="0" fontId="11" fillId="3" borderId="0" xfId="17" applyFill="1">
      <alignment horizontal="center" vertical="center"/>
    </xf>
    <xf numFmtId="0" fontId="1" fillId="3" borderId="0" xfId="14" applyFill="1" applyBorder="1">
      <alignment horizontal="right" indent="2"/>
    </xf>
    <xf numFmtId="0" fontId="7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2" fillId="3" borderId="0" xfId="4" applyFont="1" applyFill="1" applyAlignment="1">
      <alignment horizontal="left" vertical="center"/>
    </xf>
    <xf numFmtId="0" fontId="1" fillId="3" borderId="0" xfId="14" applyFill="1">
      <alignment horizontal="right" indent="2"/>
    </xf>
    <xf numFmtId="0" fontId="11" fillId="3" borderId="0" xfId="15" applyAlignment="1">
      <alignment horizontal="left" vertical="center"/>
    </xf>
    <xf numFmtId="0" fontId="11" fillId="3" borderId="1" xfId="17" applyFill="1" applyBorder="1">
      <alignment horizontal="center" vertical="center"/>
    </xf>
    <xf numFmtId="0" fontId="3" fillId="2" borderId="0" xfId="6" applyNumberFormat="1">
      <alignment horizontal="right" indent="1"/>
    </xf>
    <xf numFmtId="167" fontId="4" fillId="3" borderId="0" xfId="10" applyNumberFormat="1">
      <alignment horizontal="left" vertical="center"/>
    </xf>
    <xf numFmtId="167" fontId="9" fillId="2" borderId="0" xfId="8" applyNumberFormat="1">
      <alignment horizontal="right" vertical="center" indent="1"/>
    </xf>
    <xf numFmtId="5" fontId="2" fillId="3" borderId="0" xfId="5" applyNumberFormat="1">
      <alignment horizontal="left" vertical="center" wrapText="1"/>
    </xf>
    <xf numFmtId="5" fontId="4" fillId="3" borderId="0" xfId="10" applyNumberFormat="1">
      <alignment horizontal="left" vertical="center"/>
    </xf>
    <xf numFmtId="5" fontId="10" fillId="3" borderId="0" xfId="23" applyNumberFormat="1" applyFill="1">
      <alignment horizontal="right" wrapText="1" indent="2"/>
    </xf>
    <xf numFmtId="0" fontId="11" fillId="3" borderId="0" xfId="21" applyNumberFormat="1" applyFill="1">
      <alignment horizontal="left" vertical="center" wrapText="1"/>
    </xf>
    <xf numFmtId="166" fontId="11" fillId="3" borderId="0" xfId="22">
      <alignment horizontal="center" vertical="center" wrapText="1"/>
    </xf>
    <xf numFmtId="5" fontId="11" fillId="3" borderId="0" xfId="19" applyNumberFormat="1" applyFill="1" applyBorder="1">
      <alignment horizontal="right" vertical="center" wrapText="1" indent="2"/>
    </xf>
    <xf numFmtId="5" fontId="11" fillId="3" borderId="0" xfId="19" applyNumberFormat="1" applyFill="1">
      <alignment horizontal="right" vertical="center" wrapText="1" indent="2"/>
    </xf>
    <xf numFmtId="0" fontId="10" fillId="3" borderId="0" xfId="12">
      <alignment horizontal="center"/>
    </xf>
    <xf numFmtId="0" fontId="3" fillId="2" borderId="0" xfId="6">
      <alignment horizontal="right" indent="1"/>
    </xf>
  </cellXfs>
  <cellStyles count="24">
    <cellStyle name="Črn poudarek" xfId="6"/>
    <cellStyle name="Leto" xfId="7"/>
    <cellStyle name="Naslov" xfId="1" builtinId="15" customBuiltin="1"/>
    <cellStyle name="Naslov 1" xfId="2" builtinId="16" customBuiltin="1"/>
    <cellStyle name="Naslov 2" xfId="3" builtinId="17" customBuiltin="1"/>
    <cellStyle name="Naslov 2, poravnava na sredino" xfId="12"/>
    <cellStyle name="Naslov 3" xfId="5" builtinId="18" customBuiltin="1"/>
    <cellStyle name="Naslov 4" xfId="14" builtinId="19" customBuiltin="1"/>
    <cellStyle name="Navadno" xfId="0" builtinId="0" customBuiltin="1"/>
    <cellStyle name="Ocena" xfId="22"/>
    <cellStyle name="Odstotek" xfId="4" builtinId="5"/>
    <cellStyle name="Opomba" xfId="15" builtinId="10" customBuiltin="1"/>
    <cellStyle name="Oznake, poravnava desno" xfId="18"/>
    <cellStyle name="Oznake, poravnava levo" xfId="9"/>
    <cellStyle name="Podčrtano" xfId="16"/>
    <cellStyle name="Poravnava desno" xfId="11"/>
    <cellStyle name="Poravnava levo" xfId="10"/>
    <cellStyle name="Tabela, poravnava desno" xfId="20"/>
    <cellStyle name="Tabela, poravnava levo" xfId="21"/>
    <cellStyle name="Tabela, poravnava na sredino" xfId="17"/>
    <cellStyle name="Ura" xfId="8"/>
    <cellStyle name="Valuta" xfId="13" builtinId="4" customBuiltin="1"/>
    <cellStyle name="Valuta v naslovu" xfId="23"/>
    <cellStyle name="Valuta v tabeli" xfId="19"/>
  </cellStyles>
  <dxfs count="15"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167" formatCode="[$-F400]h:mm:ss\ AM/PM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Slog tabele vodje predavanja na visokošolski ustanovi" defaultPivotStyle="PivotStyleLight16">
    <tableStyle name="Slog tabele vodje predavanja na visokošolski ustanovi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Slog tabele vodje predavanja na visokošolski ustanovi 2" pivot="0" count="5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Urnik" displayName="Urnik" ref="B5:I29" totalsRowShown="0">
  <autoFilter ref="B5:I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URA " dataDxfId="4">
      <calculatedColumnFormula>Začetni_čas+TIME(0,(ROW(A1)-1)*ČasovniInterval,0)</calculatedColumnFormula>
    </tableColumn>
    <tableColumn id="2" name="PON"/>
    <tableColumn id="3" name="TOR"/>
    <tableColumn id="4" name="SRE"/>
    <tableColumn id="5" name="ČET"/>
    <tableColumn id="6" name="PET"/>
    <tableColumn id="7" name="SOB"/>
    <tableColumn id="8" name="NED"/>
  </tableColumns>
  <tableStyleInfo name="Slog tabele vodje predavanja na visokošolski ustanovi" showFirstColumn="1" showLastColumn="0" showRowStripes="1" showColumnStripes="0"/>
  <extLst>
    <ext xmlns:x14="http://schemas.microsoft.com/office/spreadsheetml/2009/9/main" uri="{504A1905-F514-4f6f-8877-14C23A59335A}">
      <x14:table altTextSummary="Prikaz tedenskega urnika z začetkom ob času začetka iz celice C4 z intervali, ki so določeni z vrednostjo v celici D4. Vnesite opombe v stolpce od C do I"/>
    </ext>
  </extLst>
</table>
</file>

<file path=xl/tables/table2.xml><?xml version="1.0" encoding="utf-8"?>
<table xmlns="http://schemas.openxmlformats.org/spreadsheetml/2006/main" id="1" name="Predmeti" displayName="Predmeti" ref="B14:H17" totalsRowShown="0">
  <autoFilter ref="B14:H17"/>
  <tableColumns count="7">
    <tableColumn id="1" name="NASLOV PREDMETA"/>
    <tableColumn id="2" name="ŠT. PREDMETA"/>
    <tableColumn id="3" name="ZAHTEVA"/>
    <tableColumn id="4" name="TOČKE" dataCellStyle="Tabela, poravnava na sredino"/>
    <tableColumn id="5" name="DOKONČANO" dataCellStyle="Tabela, poravnava na sredino"/>
    <tableColumn id="6" name="OCENA" dataCellStyle="Ocena"/>
    <tableColumn id="7" name="SEMESTER" dataCellStyle="Tabela, poravnava levo"/>
  </tableColumns>
  <tableStyleInfo name="Slog tabele vodje predavanja na visokošolski ustanovi" showFirstColumn="0" showLastColumn="0" showRowStripes="0" showColumnStripes="0"/>
  <extLst>
    <ext xmlns:x14="http://schemas.microsoft.com/office/spreadsheetml/2009/9/main" uri="{504A1905-F514-4f6f-8877-14C23A59335A}">
      <x14:table altTextSummary="Vnesite podrobnosti o svojih predmetih, vključno z naslovom, kodo predmeta, pogoji za zaključek šolanja, točkami, podatki o tem, ali ste ga uspešno zaključili ali ne, oceno in semestrom"/>
    </ext>
  </extLst>
</table>
</file>

<file path=xl/tables/table3.xml><?xml version="1.0" encoding="utf-8"?>
<table xmlns="http://schemas.openxmlformats.org/spreadsheetml/2006/main" id="3" name="MesečNi_Dohodek" displayName="MesečNi_Dohodek" ref="B11:C15">
  <autoFilter ref="B11:C15"/>
  <tableColumns count="2">
    <tableColumn id="1" name="ELEMENT" totalsRowLabel="Total"/>
    <tableColumn id="2" name="ZNESEK" totalsRowFunction="sum" dataDxfId="3" dataCellStyle="Valuta v tabeli"/>
  </tableColumns>
  <tableStyleInfo name="Slog tabele vodje predavanja na visokošolski ustanovi 2" showFirstColumn="0" showLastColumn="0" showRowStripes="1" showColumnStripes="0"/>
  <extLst>
    <ext xmlns:x14="http://schemas.microsoft.com/office/spreadsheetml/2009/9/main" uri="{504A1905-F514-4f6f-8877-14C23A59335A}">
      <x14:table altTextSummary="Vnesite mesečne dohodke po postavkah"/>
    </ext>
  </extLst>
</table>
</file>

<file path=xl/tables/table4.xml><?xml version="1.0" encoding="utf-8"?>
<table xmlns="http://schemas.openxmlformats.org/spreadsheetml/2006/main" id="8" name="Mesečni_Izdatki" displayName="Mesečni_Izdatki" ref="B5:C15" totalsRowShown="0">
  <autoFilter ref="B5:C15"/>
  <tableColumns count="2">
    <tableColumn id="1" name="ELEMENT"/>
    <tableColumn id="2" name="ZNESEK" dataDxfId="2" dataCellStyle="Valuta v tabeli"/>
  </tableColumns>
  <tableStyleInfo name="Slog tabele vodje predavanja na visokošolski ustanovi 2" showFirstColumn="0" showLastColumn="0" showRowStripes="1" showColumnStripes="0"/>
  <extLst>
    <ext xmlns:x14="http://schemas.microsoft.com/office/spreadsheetml/2009/9/main" uri="{504A1905-F514-4f6f-8877-14C23A59335A}">
      <x14:table altTextSummary="Vnesite mesečne izdatke po postavkah"/>
    </ext>
  </extLst>
</table>
</file>

<file path=xl/tables/table5.xml><?xml version="1.0" encoding="utf-8"?>
<table xmlns="http://schemas.openxmlformats.org/spreadsheetml/2006/main" id="12" name="Izdatki_v_semestru" displayName="Izdatki_v_semestru" ref="B5:D11" totalsRowShown="0">
  <autoFilter ref="B5:D11"/>
  <tableColumns count="3">
    <tableColumn id="1" name="ELEMENT"/>
    <tableColumn id="2" name="ZNESEK" dataDxfId="1" dataCellStyle="Valuta v tabeli"/>
    <tableColumn id="3" name="NA MESEC" dataDxfId="0" dataCellStyle="Valuta v tabeli">
      <calculatedColumnFormula>Izdatki_v_semestru[[#This Row],[ZNESEK]]/Meseci_v_semestru</calculatedColumnFormula>
    </tableColumn>
  </tableColumns>
  <tableStyleInfo name="Slog tabele vodje predavanja na visokošolski ustanovi 2" showFirstColumn="0" showLastColumn="0" showRowStripes="1" showColumnStripes="0"/>
  <extLst>
    <ext xmlns:x14="http://schemas.microsoft.com/office/spreadsheetml/2009/9/main" uri="{504A1905-F514-4f6f-8877-14C23A59335A}">
      <x14:table altTextSummary="Vnesite semestrske stroške po postavkah in njihove zneske, mesečna vrednost pa bo izračunana (temeljila bo na 4-mesečnem semestru)"/>
    </ext>
  </extLst>
</table>
</file>

<file path=xl/tables/table6.xml><?xml version="1.0" encoding="utf-8"?>
<table xmlns="http://schemas.openxmlformats.org/spreadsheetml/2006/main" id="6" name="Seznam_knjig" displayName="Seznam_knjig" ref="B4:G7" totalsRowShown="0">
  <autoFilter ref="B4:G7"/>
  <tableColumns count="6">
    <tableColumn id="1" name="NASLOV"/>
    <tableColumn id="3" name="AVTOR"/>
    <tableColumn id="4" name="PREDMET"/>
    <tableColumn id="5" name="KJE KUPITI?"/>
    <tableColumn id="6" name="ISBN"/>
    <tableColumn id="7" name="OPOMBE"/>
  </tableColumns>
  <tableStyleInfo name="Slog tabele vodje predavanja na visokošolski ustanovi" showFirstColumn="0" showLastColumn="0" showRowStripes="1" showColumnStripes="0"/>
  <extLst>
    <ext xmlns:x14="http://schemas.microsoft.com/office/spreadsheetml/2009/9/main" uri="{504A1905-F514-4f6f-8877-14C23A59335A}">
      <x14:table altTextSummary="Tukaj vnesite svoje študijsko gradivo, vključno z naslovi, avtorji, predmetom, krajem nakupa, kodo ISBN in morebitnimi opombami.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1" customWidth="1"/>
    <col min="2" max="2" width="10.625" style="1" customWidth="1"/>
    <col min="3" max="3" width="21.125" customWidth="1"/>
    <col min="4" max="9" width="16.75" customWidth="1"/>
    <col min="10" max="10" width="2.625" customWidth="1"/>
  </cols>
  <sheetData>
    <row r="1" spans="2:9" s="2" customFormat="1" ht="24.95" customHeight="1" x14ac:dyDescent="0.25">
      <c r="B1" s="2" t="s">
        <v>0</v>
      </c>
    </row>
    <row r="2" spans="2:9" s="3" customFormat="1" ht="39.950000000000003" customHeight="1" x14ac:dyDescent="0.45">
      <c r="B2" s="3" t="s">
        <v>1</v>
      </c>
    </row>
    <row r="3" spans="2:9" ht="39.950000000000003" customHeight="1" x14ac:dyDescent="0.55000000000000004">
      <c r="C3" s="8" t="s">
        <v>3</v>
      </c>
      <c r="D3" s="30" t="s">
        <v>7</v>
      </c>
      <c r="E3" s="30"/>
      <c r="F3" s="4" t="s">
        <v>11</v>
      </c>
    </row>
    <row r="4" spans="2:9" ht="29.25" x14ac:dyDescent="0.2">
      <c r="C4" s="21">
        <v>0.375</v>
      </c>
      <c r="D4" s="7">
        <v>60</v>
      </c>
      <c r="E4" s="5" t="s">
        <v>9</v>
      </c>
    </row>
    <row r="5" spans="2:9" ht="33" customHeight="1" x14ac:dyDescent="0.2">
      <c r="B5" s="20" t="s">
        <v>2</v>
      </c>
      <c r="C5" s="8" t="s">
        <v>4</v>
      </c>
      <c r="D5" s="8" t="s">
        <v>8</v>
      </c>
      <c r="E5" s="8" t="s">
        <v>10</v>
      </c>
      <c r="F5" s="8" t="s">
        <v>12</v>
      </c>
      <c r="G5" s="8" t="s">
        <v>14</v>
      </c>
      <c r="H5" s="8" t="s">
        <v>15</v>
      </c>
      <c r="I5" s="8" t="s">
        <v>16</v>
      </c>
    </row>
    <row r="6" spans="2:9" ht="31.5" customHeight="1" x14ac:dyDescent="0.2">
      <c r="B6" s="22">
        <f t="shared" ref="B6:B29" si="0">Začetni_čas+TIME(0,(ROW(A1)-1)*ČasovniInterval,0)</f>
        <v>0.375</v>
      </c>
      <c r="C6" s="9" t="s">
        <v>5</v>
      </c>
      <c r="D6" s="9" t="s">
        <v>5</v>
      </c>
      <c r="E6" s="9" t="s">
        <v>5</v>
      </c>
      <c r="F6" s="9" t="s">
        <v>5</v>
      </c>
      <c r="G6" s="9" t="s">
        <v>5</v>
      </c>
      <c r="H6" s="9"/>
      <c r="I6" s="9"/>
    </row>
    <row r="7" spans="2:9" ht="31.5" customHeight="1" x14ac:dyDescent="0.2">
      <c r="B7" s="22">
        <f t="shared" si="0"/>
        <v>0.41666666666666669</v>
      </c>
      <c r="C7" s="9" t="s">
        <v>6</v>
      </c>
      <c r="D7" s="9"/>
      <c r="E7" s="9"/>
      <c r="F7" s="9"/>
      <c r="G7" s="9"/>
      <c r="H7" s="9"/>
      <c r="I7" s="9"/>
    </row>
    <row r="8" spans="2:9" ht="31.5" customHeight="1" x14ac:dyDescent="0.2">
      <c r="B8" s="22">
        <f t="shared" si="0"/>
        <v>0.45833333333333331</v>
      </c>
      <c r="C8" s="9"/>
      <c r="D8" s="9"/>
      <c r="E8" s="9"/>
      <c r="F8" s="9" t="s">
        <v>13</v>
      </c>
      <c r="G8" s="9"/>
      <c r="H8" s="9"/>
      <c r="I8" s="9"/>
    </row>
    <row r="9" spans="2:9" ht="31.5" customHeight="1" x14ac:dyDescent="0.2">
      <c r="B9" s="22">
        <f t="shared" si="0"/>
        <v>0.5</v>
      </c>
      <c r="C9" s="9"/>
      <c r="D9" s="9"/>
      <c r="E9" s="9"/>
      <c r="F9" s="9"/>
      <c r="G9" s="9"/>
      <c r="H9" s="9"/>
      <c r="I9" s="9"/>
    </row>
    <row r="10" spans="2:9" ht="31.5" customHeight="1" x14ac:dyDescent="0.2">
      <c r="B10" s="22">
        <f t="shared" si="0"/>
        <v>0.54166666666666663</v>
      </c>
      <c r="C10" s="9"/>
      <c r="D10" s="9"/>
      <c r="E10" s="9"/>
      <c r="F10" s="9"/>
      <c r="G10" s="9"/>
      <c r="H10" s="9"/>
      <c r="I10" s="9"/>
    </row>
    <row r="11" spans="2:9" ht="31.5" customHeight="1" x14ac:dyDescent="0.2">
      <c r="B11" s="22">
        <f t="shared" si="0"/>
        <v>0.58333333333333337</v>
      </c>
      <c r="C11" s="9"/>
      <c r="D11" s="9"/>
      <c r="E11" s="9"/>
      <c r="F11" s="9"/>
      <c r="G11" s="9"/>
      <c r="H11" s="9"/>
      <c r="I11" s="9"/>
    </row>
    <row r="12" spans="2:9" ht="31.5" customHeight="1" x14ac:dyDescent="0.2">
      <c r="B12" s="22">
        <f t="shared" si="0"/>
        <v>0.625</v>
      </c>
      <c r="C12" s="9"/>
      <c r="D12" s="9"/>
      <c r="E12" s="9"/>
      <c r="F12" s="9"/>
      <c r="G12" s="9"/>
      <c r="H12" s="9"/>
      <c r="I12" s="9"/>
    </row>
    <row r="13" spans="2:9" ht="31.5" customHeight="1" x14ac:dyDescent="0.2">
      <c r="B13" s="22">
        <f t="shared" si="0"/>
        <v>0.66666666666666674</v>
      </c>
      <c r="C13" s="9"/>
      <c r="D13" s="9"/>
      <c r="E13" s="9"/>
      <c r="F13" s="9"/>
      <c r="G13" s="9"/>
      <c r="H13" s="9"/>
      <c r="I13" s="9"/>
    </row>
    <row r="14" spans="2:9" ht="31.5" customHeight="1" x14ac:dyDescent="0.2">
      <c r="B14" s="22">
        <f t="shared" si="0"/>
        <v>0.70833333333333326</v>
      </c>
      <c r="C14" s="9"/>
      <c r="D14" s="9"/>
      <c r="E14" s="9"/>
      <c r="F14" s="9"/>
      <c r="G14" s="9"/>
      <c r="H14" s="9"/>
      <c r="I14" s="9"/>
    </row>
    <row r="15" spans="2:9" ht="31.5" customHeight="1" x14ac:dyDescent="0.2">
      <c r="B15" s="22">
        <f t="shared" si="0"/>
        <v>0.75</v>
      </c>
      <c r="C15" s="9"/>
      <c r="D15" s="9"/>
      <c r="E15" s="9"/>
      <c r="F15" s="9"/>
      <c r="G15" s="9"/>
      <c r="H15" s="9"/>
      <c r="I15" s="9"/>
    </row>
    <row r="16" spans="2:9" ht="31.5" customHeight="1" x14ac:dyDescent="0.2">
      <c r="B16" s="22">
        <f t="shared" si="0"/>
        <v>0.79166666666666674</v>
      </c>
      <c r="C16" s="9"/>
      <c r="D16" s="9"/>
      <c r="E16" s="9"/>
      <c r="F16" s="9"/>
      <c r="G16" s="9"/>
      <c r="H16" s="9"/>
      <c r="I16" s="9"/>
    </row>
    <row r="17" spans="2:9" ht="31.5" customHeight="1" x14ac:dyDescent="0.2">
      <c r="B17" s="22">
        <f t="shared" si="0"/>
        <v>0.83333333333333326</v>
      </c>
      <c r="C17" s="9"/>
      <c r="D17" s="9"/>
      <c r="E17" s="9"/>
      <c r="F17" s="9"/>
      <c r="G17" s="9"/>
      <c r="H17" s="9"/>
      <c r="I17" s="9"/>
    </row>
    <row r="18" spans="2:9" ht="31.5" customHeight="1" x14ac:dyDescent="0.2">
      <c r="B18" s="22">
        <f t="shared" si="0"/>
        <v>0.875</v>
      </c>
      <c r="C18" s="9"/>
      <c r="D18" s="9"/>
      <c r="E18" s="9"/>
      <c r="F18" s="9"/>
      <c r="G18" s="9"/>
      <c r="H18" s="9"/>
      <c r="I18" s="9"/>
    </row>
    <row r="19" spans="2:9" ht="31.5" customHeight="1" x14ac:dyDescent="0.2">
      <c r="B19" s="22">
        <f t="shared" si="0"/>
        <v>0.91666666666666663</v>
      </c>
      <c r="C19" s="9"/>
      <c r="D19" s="9"/>
      <c r="E19" s="9"/>
      <c r="F19" s="9"/>
      <c r="G19" s="9"/>
      <c r="H19" s="9"/>
      <c r="I19" s="9"/>
    </row>
    <row r="20" spans="2:9" ht="31.5" customHeight="1" x14ac:dyDescent="0.2">
      <c r="B20" s="22">
        <f t="shared" si="0"/>
        <v>0.95833333333333337</v>
      </c>
      <c r="C20" s="9"/>
      <c r="D20" s="9"/>
      <c r="E20" s="9"/>
      <c r="F20" s="9"/>
      <c r="G20" s="9"/>
      <c r="H20" s="9"/>
      <c r="I20" s="9"/>
    </row>
    <row r="21" spans="2:9" ht="31.5" customHeight="1" x14ac:dyDescent="0.2">
      <c r="B21" s="22">
        <f t="shared" si="0"/>
        <v>1</v>
      </c>
      <c r="C21" s="9"/>
      <c r="D21" s="9"/>
      <c r="E21" s="9"/>
      <c r="F21" s="9"/>
      <c r="G21" s="9"/>
      <c r="H21" s="9"/>
      <c r="I21" s="9"/>
    </row>
    <row r="22" spans="2:9" ht="31.5" customHeight="1" x14ac:dyDescent="0.2">
      <c r="B22" s="22">
        <f t="shared" si="0"/>
        <v>1.0416666666666665</v>
      </c>
      <c r="C22" s="9"/>
      <c r="D22" s="9"/>
      <c r="E22" s="9"/>
      <c r="F22" s="9"/>
      <c r="G22" s="9"/>
      <c r="H22" s="9"/>
      <c r="I22" s="9"/>
    </row>
    <row r="23" spans="2:9" ht="31.5" customHeight="1" x14ac:dyDescent="0.2">
      <c r="B23" s="22">
        <f t="shared" si="0"/>
        <v>1.0833333333333335</v>
      </c>
      <c r="C23" s="9"/>
      <c r="D23" s="9"/>
      <c r="E23" s="9"/>
      <c r="F23" s="9"/>
      <c r="G23" s="9"/>
      <c r="H23" s="9"/>
      <c r="I23" s="9"/>
    </row>
    <row r="24" spans="2:9" ht="31.5" customHeight="1" x14ac:dyDescent="0.2">
      <c r="B24" s="22">
        <f t="shared" si="0"/>
        <v>1.125</v>
      </c>
      <c r="C24" s="9"/>
      <c r="D24" s="9"/>
      <c r="E24" s="9"/>
      <c r="F24" s="9"/>
      <c r="G24" s="9"/>
      <c r="H24" s="9"/>
      <c r="I24" s="9"/>
    </row>
    <row r="25" spans="2:9" ht="31.5" customHeight="1" x14ac:dyDescent="0.2">
      <c r="B25" s="22">
        <f t="shared" si="0"/>
        <v>1.1666666666666665</v>
      </c>
      <c r="C25" s="9"/>
      <c r="D25" s="9"/>
      <c r="E25" s="9"/>
      <c r="F25" s="9"/>
      <c r="G25" s="9"/>
      <c r="H25" s="9"/>
      <c r="I25" s="9"/>
    </row>
    <row r="26" spans="2:9" ht="31.5" customHeight="1" x14ac:dyDescent="0.2">
      <c r="B26" s="22">
        <f t="shared" si="0"/>
        <v>1.2083333333333335</v>
      </c>
      <c r="C26" s="9"/>
      <c r="D26" s="9"/>
      <c r="E26" s="9"/>
      <c r="F26" s="9"/>
      <c r="G26" s="9"/>
      <c r="H26" s="9"/>
      <c r="I26" s="9"/>
    </row>
    <row r="27" spans="2:9" ht="31.5" customHeight="1" x14ac:dyDescent="0.2">
      <c r="B27" s="22">
        <f t="shared" si="0"/>
        <v>1.25</v>
      </c>
      <c r="C27" s="9"/>
      <c r="D27" s="9"/>
      <c r="E27" s="9"/>
      <c r="F27" s="9"/>
      <c r="G27" s="9"/>
      <c r="H27" s="9"/>
      <c r="I27" s="9"/>
    </row>
    <row r="28" spans="2:9" ht="31.5" customHeight="1" x14ac:dyDescent="0.2">
      <c r="B28" s="22">
        <f t="shared" si="0"/>
        <v>1.2916666666666665</v>
      </c>
      <c r="C28" s="9"/>
      <c r="D28" s="9"/>
      <c r="E28" s="9"/>
      <c r="F28" s="9"/>
      <c r="G28" s="9"/>
      <c r="H28" s="9"/>
      <c r="I28" s="9"/>
    </row>
    <row r="29" spans="2:9" ht="31.5" customHeight="1" x14ac:dyDescent="0.2">
      <c r="B29" s="22">
        <f t="shared" si="0"/>
        <v>1.3333333333333335</v>
      </c>
      <c r="C29" s="9"/>
      <c r="D29" s="9"/>
      <c r="E29" s="9"/>
      <c r="F29" s="9"/>
      <c r="G29" s="9"/>
      <c r="H29" s="9"/>
      <c r="I29" s="9"/>
    </row>
  </sheetData>
  <mergeCells count="1">
    <mergeCell ref="D3:E3"/>
  </mergeCells>
  <dataValidations count="6">
    <dataValidation allowBlank="1" showInputMessage="1" showErrorMessage="1" prompt="Delovni list za semester spremlja dnevni urnik za katerikoli teden, saj prilagodi čas začetka in seznam opravil. Tu so delovni list za točke v semestru in povprečno oceno, 3 delovni listi za proračun z dohodki/stroški, delovni list s seznamom knjig" sqref="A1"/>
    <dataValidation allowBlank="1" showInputMessage="1" showErrorMessage="1" prompt="Vnesite čas začetka za tabelo urnika" sqref="C4"/>
    <dataValidation allowBlank="1" showInputMessage="1" showErrorMessage="1" prompt="Vnesite časovni interval v minutah. S tem razbijete urnik v določene časovne intervale. Če na primer vnesete 60 minut, prikažete enourna opravila" sqref="D4"/>
    <dataValidation allowBlank="1" showInputMessage="1" showErrorMessage="1" prompt="Samodejno prilagojen čas na osnovi časa začetka iz celice C4" sqref="B5"/>
    <dataValidation allowBlank="1" showInputMessage="1" showErrorMessage="1" prompt="Vnesite opravila za ta dan v tednu v ta stolpec" sqref="C5:I5"/>
    <dataValidation allowBlank="1" showInputMessage="1" showErrorMessage="1" prompt="Vnesite leto za ta jesenski semester v to celico, s tem omogočite samodejno posodobitev leta na drugih delovnih listih" sqref="F3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23.75" customWidth="1"/>
    <col min="4" max="4" width="30.625" customWidth="1"/>
    <col min="5" max="5" width="20.625" customWidth="1"/>
    <col min="6" max="8" width="16.75" customWidth="1"/>
    <col min="9" max="9" width="2.625" customWidth="1"/>
  </cols>
  <sheetData>
    <row r="1" spans="2:8" s="2" customFormat="1" ht="24.95" customHeight="1" x14ac:dyDescent="0.25">
      <c r="B1" s="2" t="s">
        <v>17</v>
      </c>
    </row>
    <row r="2" spans="2:8" s="3" customFormat="1" ht="39.950000000000003" customHeight="1" x14ac:dyDescent="0.45">
      <c r="B2" s="3" t="s">
        <v>18</v>
      </c>
    </row>
    <row r="3" spans="2:8" ht="39.950000000000003" customHeight="1" x14ac:dyDescent="0.55000000000000004">
      <c r="B3" s="11" t="s">
        <v>19</v>
      </c>
      <c r="C3" s="4" t="str">
        <f>Leto</f>
        <v>LETO</v>
      </c>
    </row>
    <row r="4" spans="2:8" ht="14.25" x14ac:dyDescent="0.2">
      <c r="B4" s="8" t="s">
        <v>20</v>
      </c>
      <c r="D4" s="8" t="s">
        <v>36</v>
      </c>
    </row>
    <row r="5" spans="2:8" ht="25.5" customHeight="1" x14ac:dyDescent="0.2">
      <c r="B5" s="1">
        <f>AVERAGE(Predmeti[OCENA])</f>
        <v>3.5</v>
      </c>
      <c r="C5" s="6" t="str">
        <f>IFERROR(TEXT(AVERAGEIF(Predmeti[DOKONČANO],"Da",Predmeti[OCENA]),"0,00"),"0,00")&amp;" Trenutna povprečna ocena"</f>
        <v>3,50 Trenutna povprečna ocena</v>
      </c>
      <c r="D5" s="1">
        <f>COUNTIF(Predmeti[DOKONČANO],"Da")/COUNTA(Predmeti[NASLOV PREDMETA])</f>
        <v>0.66666666666666663</v>
      </c>
      <c r="E5" s="14" t="str">
        <f>TEXT(COUNTIF(Predmeti[DOKONČANO],"Da")/COUNTA(Predmeti[NASLOV PREDMETA]),"0%")&amp;" Dokončano"</f>
        <v>67% Dokončano</v>
      </c>
    </row>
    <row r="6" spans="2:8" ht="37.5" customHeight="1" x14ac:dyDescent="0.2">
      <c r="B6" s="18" t="s">
        <v>21</v>
      </c>
    </row>
    <row r="7" spans="2:8" ht="33" customHeight="1" x14ac:dyDescent="0.2">
      <c r="B7" s="8" t="s">
        <v>22</v>
      </c>
      <c r="C7" s="10" t="s">
        <v>33</v>
      </c>
      <c r="D7" s="10" t="s">
        <v>37</v>
      </c>
      <c r="E7" s="10" t="s">
        <v>39</v>
      </c>
    </row>
    <row r="8" spans="2:8" ht="33" customHeight="1" thickBot="1" x14ac:dyDescent="0.25">
      <c r="B8" s="15" t="s">
        <v>23</v>
      </c>
      <c r="C8" s="19">
        <f>IF(SUMIF(Predmeti[ZAHTEVA],TOČKE!$B8,Predmeti[TOČKE])=0,"0",SUMIF(Predmeti[ZAHTEVA],TOČKE!$B8,Predmeti[TOČKE]))</f>
        <v>4</v>
      </c>
      <c r="D8" s="19">
        <f>SUMIFS(Predmeti[TOČKE],Predmeti[ZAHTEVA],TOČKE!$B8,Predmeti[DOKONČANO],"Da")</f>
        <v>4</v>
      </c>
      <c r="E8" s="19">
        <f>SUMIF(Predmeti[ZAHTEVA],TOČKE!$B8,Predmeti[TOČKE])-SUMIFS(Predmeti[TOČKE],Predmeti[ZAHTEVA],TOČKE!$B8,Predmeti[DOKONČANO],"Da")</f>
        <v>0</v>
      </c>
    </row>
    <row r="9" spans="2:8" ht="33" customHeight="1" thickBot="1" x14ac:dyDescent="0.25">
      <c r="B9" s="15" t="s">
        <v>24</v>
      </c>
      <c r="C9" s="19">
        <f>IF(SUMIF(Predmeti[ZAHTEVA],TOČKE!$B9,Predmeti[TOČKE])=0,"0",SUMIF(Predmeti[ZAHTEVA],TOČKE!$B9,Predmeti[TOČKE]))</f>
        <v>3</v>
      </c>
      <c r="D9" s="19">
        <f>SUMIFS(Predmeti[TOČKE],Predmeti[ZAHTEVA],TOČKE!$B9,Predmeti[DOKONČANO],"Da")</f>
        <v>0</v>
      </c>
      <c r="E9" s="19">
        <f>SUMIF(Predmeti[ZAHTEVA],TOČKE!$B9,Predmeti[TOČKE])-SUMIFS(Predmeti[TOČKE],Predmeti[ZAHTEVA],TOČKE!$B9,Predmeti[DOKONČANO],"Da")</f>
        <v>3</v>
      </c>
    </row>
    <row r="10" spans="2:8" ht="33" customHeight="1" thickBot="1" x14ac:dyDescent="0.25">
      <c r="B10" s="15" t="s">
        <v>25</v>
      </c>
      <c r="C10" s="19">
        <f>IF(SUMIF(Predmeti[ZAHTEVA],TOČKE!$B10,Predmeti[TOČKE])=0,"0",SUMIF(Predmeti[ZAHTEVA],TOČKE!$B10,Predmeti[TOČKE]))</f>
        <v>2</v>
      </c>
      <c r="D10" s="19">
        <f>SUMIFS(Predmeti[TOČKE],Predmeti[ZAHTEVA],TOČKE!$B10,Predmeti[DOKONČANO],"Da")</f>
        <v>2</v>
      </c>
      <c r="E10" s="19">
        <f>SUMIF(Predmeti[ZAHTEVA],TOČKE!$B10,Predmeti[TOČKE])-SUMIFS(Predmeti[TOČKE],Predmeti[ZAHTEVA],TOČKE!$B10,Predmeti[DOKONČANO],"Da")</f>
        <v>0</v>
      </c>
    </row>
    <row r="11" spans="2:8" ht="33" customHeight="1" thickBot="1" x14ac:dyDescent="0.25">
      <c r="B11" s="15" t="s">
        <v>26</v>
      </c>
      <c r="C11" s="19" t="str">
        <f>IF(SUMIF(Predmeti[ZAHTEVA],TOČKE!$B11,Predmeti[TOČKE])=0,"0",SUMIF(Predmeti[ZAHTEVA],TOČKE!$B11,Predmeti[TOČKE]))</f>
        <v>0</v>
      </c>
      <c r="D11" s="19">
        <f>SUMIFS(Predmeti[TOČKE],Predmeti[ZAHTEVA],TOČKE!$B11,Predmeti[DOKONČANO],"Da")</f>
        <v>0</v>
      </c>
      <c r="E11" s="19">
        <f>SUMIF(Predmeti[ZAHTEVA],TOČKE!$B11,Predmeti[TOČKE])-SUMIFS(Predmeti[TOČKE],Predmeti[ZAHTEVA],TOČKE!$B11,Predmeti[DOKONČANO],"Da")</f>
        <v>0</v>
      </c>
    </row>
    <row r="12" spans="2:8" ht="33" customHeight="1" x14ac:dyDescent="0.2">
      <c r="B12" t="s">
        <v>27</v>
      </c>
      <c r="C12" s="12">
        <f>SUBTOTAL(109,TOČKE!$C$8:$C$11)</f>
        <v>9</v>
      </c>
      <c r="D12" s="12">
        <f>SUBTOTAL(109,TOČKE!$D$8:$D$11)</f>
        <v>6</v>
      </c>
      <c r="E12" s="12">
        <f>SUBTOTAL(109,TOČKE!$E$8:$E$11)</f>
        <v>3</v>
      </c>
    </row>
    <row r="13" spans="2:8" ht="33" customHeight="1" x14ac:dyDescent="0.2">
      <c r="B13" s="11" t="s">
        <v>28</v>
      </c>
    </row>
    <row r="14" spans="2:8" ht="33" customHeight="1" x14ac:dyDescent="0.2">
      <c r="B14" t="s">
        <v>29</v>
      </c>
      <c r="C14" t="s">
        <v>34</v>
      </c>
      <c r="D14" t="s">
        <v>38</v>
      </c>
      <c r="E14" t="s">
        <v>40</v>
      </c>
      <c r="F14" t="s">
        <v>41</v>
      </c>
      <c r="G14" t="s">
        <v>44</v>
      </c>
      <c r="H14" t="s">
        <v>45</v>
      </c>
    </row>
    <row r="15" spans="2:8" ht="33" customHeight="1" x14ac:dyDescent="0.2">
      <c r="B15" t="s">
        <v>30</v>
      </c>
      <c r="C15" t="s">
        <v>35</v>
      </c>
      <c r="D15" t="s">
        <v>23</v>
      </c>
      <c r="E15" s="12">
        <v>4</v>
      </c>
      <c r="F15" s="12" t="s">
        <v>42</v>
      </c>
      <c r="G15" s="27">
        <v>4</v>
      </c>
      <c r="H15" s="26" t="s">
        <v>46</v>
      </c>
    </row>
    <row r="16" spans="2:8" ht="33" customHeight="1" x14ac:dyDescent="0.2">
      <c r="B16" t="s">
        <v>31</v>
      </c>
      <c r="C16" t="s">
        <v>35</v>
      </c>
      <c r="D16" t="s">
        <v>24</v>
      </c>
      <c r="E16" s="12">
        <v>3</v>
      </c>
      <c r="F16" s="12" t="s">
        <v>43</v>
      </c>
      <c r="G16" s="27"/>
      <c r="H16" s="26" t="s">
        <v>46</v>
      </c>
    </row>
    <row r="17" spans="2:8" ht="33" customHeight="1" x14ac:dyDescent="0.2">
      <c r="B17" t="s">
        <v>32</v>
      </c>
      <c r="C17" t="s">
        <v>35</v>
      </c>
      <c r="D17" t="s">
        <v>25</v>
      </c>
      <c r="E17" s="12">
        <v>2</v>
      </c>
      <c r="F17" s="12" t="s">
        <v>42</v>
      </c>
      <c r="G17" s="27">
        <v>3</v>
      </c>
      <c r="H17" s="26" t="s">
        <v>46</v>
      </c>
    </row>
  </sheetData>
  <dataConsolidate/>
  <conditionalFormatting sqref="B5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Ojoj!" error="Ocena je izračunana kot povprečna ocena (ni ovrednotena) in mora biti med 0 in 4." sqref="G15:G17">
      <formula1>0</formula1>
      <formula2>4</formula2>
    </dataValidation>
    <dataValidation allowBlank="1" showInputMessage="1" showErrorMessage="1" prompt="Na spustnem seznamu izberite Da ali Ne, da označite, ali je predmet zaključen ali ne. Izberite ALT+DOWN ARROW, premaknite se do možnosti Da oz. Ne, nato pa izberite ENTER" sqref="F14"/>
    <dataValidation allowBlank="1" showInputMessage="1" showErrorMessage="1" prompt="Vnesite ime fakultete v to celico" sqref="B1"/>
    <dataValidation allowBlank="1" showInputMessage="1" showErrorMessage="1" prompt="Vnesite strokovni naziv v to celico" sqref="B3"/>
    <dataValidation allowBlank="1" showInputMessage="1" showErrorMessage="1" prompt="Leto za ta semester bo samodejno posodobljeno na osnovi vnosa v celici E3 na delovnem listu Semester" sqref="C3"/>
    <dataValidation allowBlank="1" showInputMessage="1" showErrorMessage="1" prompt="Podatkovna vrstica prikazuje trenutno povprečno oceno na lestvici do 4,0" sqref="B5"/>
    <dataValidation allowBlank="1" showInputMessage="1" showErrorMessage="1" prompt="Podatkovna vrstica prikazuje odstotek vseh predmetov, ki so zaključeni" sqref="D5"/>
    <dataValidation allowBlank="1" showInputMessage="1" showErrorMessage="1" prompt="Štirje osnovni pogoji za zaključek šolanja so navedeni v celicah B8–B11" sqref="B7"/>
    <dataValidation allowBlank="1" showInputMessage="1" showErrorMessage="1" prompt="Število skupnih točk za vsak posamezni pogoj za zaključek šolanja se samodejno posodablja v celicah C8–C11.  Vsota vseh točk se samodejno izračuna v celici C12" sqref="C7"/>
    <dataValidation allowBlank="1" showInputMessage="1" showErrorMessage="1" prompt="Število pridobljenih točk se samodejno izračuna v celicah D8–D11. Vsota vseh pridobljenih točk se samodejno izračuna v celici D12" sqref="D7"/>
    <dataValidation allowBlank="1" showInputMessage="1" showErrorMessage="1" prompt="Preostale točke, potrebne za izpolnitev vseh pogojev, se samodejno posodobijo v celicah E8–E11. Vsota potrebnih točk se samodejno izračuna v celici E12" sqref="E7"/>
    <dataValidation allowBlank="1" showInputMessage="1" showErrorMessage="1" prompt="Vnesite naziv predmeta v ta stolpec" sqref="B14"/>
    <dataValidation allowBlank="1" showInputMessage="1" showErrorMessage="1" prompt="Vnesite številko predmeta v ta stolpec" sqref="C14"/>
    <dataValidation allowBlank="1" showInputMessage="1" showErrorMessage="1" prompt="Vnesite pogoj v ta stolpec" sqref="D14"/>
    <dataValidation allowBlank="1" showInputMessage="1" showErrorMessage="1" prompt="Vnesite število točk za vsak predmet v ta stolpec" sqref="E14"/>
    <dataValidation allowBlank="1" showInputMessage="1" showErrorMessage="1" prompt="Za zaključene predmete vnesite prejeto oceno za predmet v ta stolpec" sqref="G14"/>
    <dataValidation allowBlank="1" showInputMessage="1" showErrorMessage="1" prompt="Vnesite semester za katerega velja predmet v ta stolpec" sqref="H14"/>
    <dataValidation allowBlank="1" showInputMessage="1" showErrorMessage="1" prompt="Delovni list za točke vključuje 2 podatkovni vrstici za prikaz skupnega napredka, odsek za zahteve za samodejni izračun pridobljenih in potrebnih točk. Vključuje tudi tabelo predmetov za shranjevanje podatkov o predmetu v semestru" sqref="A1"/>
    <dataValidation type="list" allowBlank="1" showErrorMessage="1" error="Na prikazanem seznamu izberite Da ali Ne. POSKUSI ZNOVA, nato ALT+DOWN ARROW, nato ENTER, da izberete vrednost. CANCEL, da zapustite celico" sqref="F15:F17">
      <formula1>"Da, Ne"</formula1>
    </dataValidation>
    <dataValidation allowBlank="1" showInputMessage="1" showErrorMessage="1" prompt="Trenutna povprečna ocena se izračuna samodejno" sqref="C5"/>
    <dataValidation allowBlank="1" showInputMessage="1" showErrorMessage="1" prompt="Skupni napredek se izračuna samodejno" sqref="E5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4" width="30.625" customWidth="1"/>
  </cols>
  <sheetData>
    <row r="1" spans="2:4" s="2" customFormat="1" ht="24.95" customHeight="1" x14ac:dyDescent="0.25">
      <c r="B1" s="2" t="str">
        <f>Študij</f>
        <v>ŠTUDIJ</v>
      </c>
    </row>
    <row r="2" spans="2:4" s="3" customFormat="1" ht="39.950000000000003" customHeight="1" x14ac:dyDescent="0.45">
      <c r="B2" s="3" t="s">
        <v>47</v>
      </c>
    </row>
    <row r="3" spans="2:4" ht="39.950000000000003" customHeight="1" x14ac:dyDescent="0.55000000000000004">
      <c r="B3" s="11" t="s">
        <v>48</v>
      </c>
      <c r="C3" s="4" t="str">
        <f>Leto</f>
        <v>LETO</v>
      </c>
    </row>
    <row r="4" spans="2:4" ht="14.25" x14ac:dyDescent="0.2">
      <c r="B4" s="8" t="s">
        <v>49</v>
      </c>
    </row>
    <row r="5" spans="2:4" ht="29.25" x14ac:dyDescent="0.2">
      <c r="B5" s="16">
        <f>NETO_MESEČNI_IZDATKI/NETO_MESEČNI_DOHODKI</f>
        <v>0.74545454545454548</v>
      </c>
    </row>
    <row r="6" spans="2:4" ht="25.5" customHeight="1" x14ac:dyDescent="0.2">
      <c r="B6" s="31">
        <f>B5</f>
        <v>0.74545454545454548</v>
      </c>
      <c r="C6" s="31"/>
    </row>
    <row r="7" spans="2:4" ht="30" customHeight="1" x14ac:dyDescent="0.2">
      <c r="B7" s="8" t="s">
        <v>50</v>
      </c>
      <c r="C7" s="8" t="s">
        <v>58</v>
      </c>
      <c r="D7" s="8" t="s">
        <v>60</v>
      </c>
    </row>
    <row r="8" spans="2:4" ht="29.25" x14ac:dyDescent="0.2">
      <c r="B8" s="23">
        <f>C10</f>
        <v>2750</v>
      </c>
      <c r="C8" s="24">
        <f>'NETO MESEČNI IZDATKI'!C4+'IZDATKI V SEMESTRU'!D4</f>
        <v>2050</v>
      </c>
      <c r="D8" s="23">
        <f>NETO_MESEČNI_DOHODKI-NETO_MESEČNI_IZDATKI</f>
        <v>700</v>
      </c>
    </row>
    <row r="9" spans="2:4" ht="14.25" x14ac:dyDescent="0.2">
      <c r="B9" s="14" t="s">
        <v>51</v>
      </c>
      <c r="C9" s="6">
        <v>4</v>
      </c>
    </row>
    <row r="10" spans="2:4" ht="30" customHeight="1" x14ac:dyDescent="0.2">
      <c r="B10" s="8" t="s">
        <v>52</v>
      </c>
      <c r="C10" s="25">
        <f>SUM(MesečNi_Dohodek[ZNESEK])</f>
        <v>2750</v>
      </c>
    </row>
    <row r="11" spans="2:4" ht="30" customHeight="1" x14ac:dyDescent="0.2">
      <c r="B11" s="9" t="s">
        <v>53</v>
      </c>
      <c r="C11" s="13" t="s">
        <v>59</v>
      </c>
    </row>
    <row r="12" spans="2:4" ht="33" customHeight="1" x14ac:dyDescent="0.2">
      <c r="B12" s="9" t="s">
        <v>54</v>
      </c>
      <c r="C12" s="28">
        <v>1500</v>
      </c>
    </row>
    <row r="13" spans="2:4" ht="33" customHeight="1" x14ac:dyDescent="0.2">
      <c r="B13" s="9" t="s">
        <v>55</v>
      </c>
      <c r="C13" s="28">
        <v>500</v>
      </c>
    </row>
    <row r="14" spans="2:4" ht="33" customHeight="1" x14ac:dyDescent="0.2">
      <c r="B14" s="9" t="s">
        <v>56</v>
      </c>
      <c r="C14" s="28">
        <v>500</v>
      </c>
    </row>
    <row r="15" spans="2:4" ht="33" customHeight="1" x14ac:dyDescent="0.2">
      <c r="B15" s="9" t="s">
        <v>57</v>
      </c>
      <c r="C15" s="28">
        <v>250</v>
      </c>
    </row>
  </sheetData>
  <mergeCells count="1">
    <mergeCell ref="B6:C6"/>
  </mergeCells>
  <conditionalFormatting sqref="B6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Ime fakultete se samodejno posodobi na osnovi imena v celici B1 na delovnem listu Točke" sqref="B1"/>
    <dataValidation allowBlank="1" showInputMessage="1" showErrorMessage="1" prompt="Leto za ta semester bo samodejno posodobljeno na osnovi vnosa v celici E3 na delovnem listu Semester" sqref="C3"/>
    <dataValidation allowBlank="1" showInputMessage="1" showErrorMessage="1" prompt="Samodejno izračunan odstotek porabljenega dohodka v odstotkih v tej celici" sqref="B5"/>
    <dataValidation allowBlank="1" showInputMessage="1" showErrorMessage="1" prompt="Podatkovna vrstica, samodejno ustvarjena na osnovi odstotka porabljenega dohodka v celici B5" sqref="B6:C6"/>
    <dataValidation allowBlank="1" showInputMessage="1" showErrorMessage="1" prompt="Skupna vrednost neto mesečnega dohodka se samodejno ustvari na osnovi podatkov v tabeli Mesečni dohodek" sqref="B8"/>
    <dataValidation allowBlank="1" showInputMessage="1" showErrorMessage="1" prompt="Neto mesečni izdatki se samodejno izračunajo na osnovi podatkov na delovnem listu Neto mesečni izdatki" sqref="C8"/>
    <dataValidation allowBlank="1" showInputMessage="1" showErrorMessage="1" prompt="Stanje preostalega denarja se samodejno izračuna na osnovi neto mesečnih dohodkov in neto mesečnih izdatkov" sqref="D8"/>
    <dataValidation allowBlank="1" showInputMessage="1" showErrorMessage="1" prompt="Vsota mesečnih dohodkov, ki je samodejno izračunajo na podlagi podatkov v tabeli Mesečni dohodek." sqref="C10"/>
    <dataValidation allowBlank="1" showInputMessage="1" showErrorMessage="1" prompt="Vnesite postavke mesečnega dohodka v ta stolpec" sqref="B11"/>
    <dataValidation allowBlank="1" showInputMessage="1" showErrorMessage="1" prompt="Vnesite znesek za vsako posamezno postavko mesečnih dohodkov v ta stolpec" sqref="C11"/>
    <dataValidation allowBlank="1" showInputMessage="1" showErrorMessage="1" prompt="Skupno število mesecev v semestru, uporabljeno za izračun mesečnih izdatkov v semestru na delovnem listu Izdatki v semestru" sqref="C9"/>
    <dataValidation allowBlank="1" showInputMessage="1" showErrorMessage="1" prompt="Na delovnem listu za proračun so informacije o denarnem toku po obračunu vseh dohodkov in stroškov, kar vključuje izdatke za semester.  Na voljo je podatkovna vrstica, ki prikazuje odstotek porabljenih dohodkov, in tabela za spremljanje mesečnih dohodkov" sqref="A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 x14ac:dyDescent="0.25">
      <c r="B1" s="2" t="str">
        <f>Študij</f>
        <v>ŠTUDIJ</v>
      </c>
    </row>
    <row r="2" spans="2:3" s="3" customFormat="1" ht="39.950000000000003" customHeight="1" x14ac:dyDescent="0.45">
      <c r="B2" s="3" t="s">
        <v>47</v>
      </c>
    </row>
    <row r="3" spans="2:3" ht="39.950000000000003" customHeight="1" x14ac:dyDescent="0.55000000000000004">
      <c r="B3" s="11" t="s">
        <v>61</v>
      </c>
      <c r="C3" s="4" t="str">
        <f>Leto</f>
        <v>LETO</v>
      </c>
    </row>
    <row r="4" spans="2:3" ht="30" customHeight="1" x14ac:dyDescent="0.2">
      <c r="B4" s="8" t="s">
        <v>62</v>
      </c>
      <c r="C4" s="25">
        <f>SUM(Mesečni_Izdatki[ZNESEK])</f>
        <v>1675</v>
      </c>
    </row>
    <row r="5" spans="2:3" ht="30" customHeight="1" x14ac:dyDescent="0.2">
      <c r="B5" t="s">
        <v>53</v>
      </c>
      <c r="C5" s="17" t="s">
        <v>59</v>
      </c>
    </row>
    <row r="6" spans="2:3" ht="33" customHeight="1" x14ac:dyDescent="0.2">
      <c r="B6" t="s">
        <v>63</v>
      </c>
      <c r="C6" s="29">
        <v>300</v>
      </c>
    </row>
    <row r="7" spans="2:3" ht="33" customHeight="1" x14ac:dyDescent="0.2">
      <c r="B7" t="s">
        <v>64</v>
      </c>
      <c r="C7" s="29">
        <v>50</v>
      </c>
    </row>
    <row r="8" spans="2:3" ht="33" customHeight="1" x14ac:dyDescent="0.2">
      <c r="B8" t="s">
        <v>65</v>
      </c>
      <c r="C8" s="29">
        <v>75</v>
      </c>
    </row>
    <row r="9" spans="2:3" ht="33" customHeight="1" x14ac:dyDescent="0.2">
      <c r="B9" t="s">
        <v>66</v>
      </c>
      <c r="C9" s="29">
        <v>250</v>
      </c>
    </row>
    <row r="10" spans="2:3" ht="33" customHeight="1" x14ac:dyDescent="0.2">
      <c r="B10" t="s">
        <v>67</v>
      </c>
      <c r="C10" s="29">
        <v>50</v>
      </c>
    </row>
    <row r="11" spans="2:3" ht="33" customHeight="1" x14ac:dyDescent="0.2">
      <c r="B11" t="s">
        <v>68</v>
      </c>
      <c r="C11" s="29">
        <v>500</v>
      </c>
    </row>
    <row r="12" spans="2:3" ht="33" customHeight="1" x14ac:dyDescent="0.2">
      <c r="B12" t="s">
        <v>69</v>
      </c>
      <c r="C12" s="29">
        <v>275</v>
      </c>
    </row>
    <row r="13" spans="2:3" ht="33" customHeight="1" x14ac:dyDescent="0.2">
      <c r="B13" t="s">
        <v>70</v>
      </c>
      <c r="C13" s="29">
        <v>125</v>
      </c>
    </row>
    <row r="14" spans="2:3" ht="33" customHeight="1" x14ac:dyDescent="0.2">
      <c r="B14" t="s">
        <v>71</v>
      </c>
      <c r="C14" s="29">
        <v>50</v>
      </c>
    </row>
    <row r="15" spans="2:3" ht="33" customHeight="1" x14ac:dyDescent="0.2">
      <c r="B15" t="s">
        <v>72</v>
      </c>
      <c r="C15" s="29">
        <v>0</v>
      </c>
    </row>
  </sheetData>
  <dataValidations count="6">
    <dataValidation allowBlank="1" showInputMessage="1" showErrorMessage="1" prompt="Leto za ta semester bo samodejno posodobljeno na osnovi vnosa v celici E3 na delovnem listu Semester" sqref="C3"/>
    <dataValidation allowBlank="1" showInputMessage="1" showErrorMessage="1" prompt="Vnesite postavke mesečnih izdatkov v ta stolpec." sqref="B5"/>
    <dataValidation allowBlank="1" showInputMessage="1" showErrorMessage="1" prompt="Vnesite znesek za vsako posamezno postavko mesečnih izdatkov v ta stolpec" sqref="C5"/>
    <dataValidation allowBlank="1" showInputMessage="1" showErrorMessage="1" prompt="Vsota mesečnih izdatkov, ki se samodejno izračuna na osnovi podatkov iz tabele Mesečni izdatki" sqref="C4"/>
    <dataValidation allowBlank="1" showInputMessage="1" showErrorMessage="1" prompt="Delovni list Mesečni izdatki spremlja mesečne izdatke" sqref="A1"/>
    <dataValidation allowBlank="1" showInputMessage="1" showErrorMessage="1" prompt="Ime fakultete se samodejno posodobi na osnovi imena v celici B1 na delovnem listu Točke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 x14ac:dyDescent="0.25">
      <c r="B1" s="2" t="str">
        <f>Študij</f>
        <v>ŠTUDIJ</v>
      </c>
    </row>
    <row r="2" spans="2:4" s="3" customFormat="1" ht="39.950000000000003" customHeight="1" x14ac:dyDescent="0.45">
      <c r="B2" s="3" t="s">
        <v>47</v>
      </c>
    </row>
    <row r="3" spans="2:4" ht="39.950000000000003" customHeight="1" x14ac:dyDescent="0.55000000000000004">
      <c r="B3" s="11" t="s">
        <v>73</v>
      </c>
      <c r="C3" s="4" t="str">
        <f>Leto</f>
        <v>LETO</v>
      </c>
    </row>
    <row r="4" spans="2:4" ht="30" customHeight="1" x14ac:dyDescent="0.2">
      <c r="B4" s="8" t="s">
        <v>74</v>
      </c>
      <c r="C4" s="25">
        <f>SUM(Izdatki_v_semestru[ZNESEK])</f>
        <v>1500</v>
      </c>
      <c r="D4" s="25">
        <f>SUM(Izdatki_v_semestru[NA MESEC])</f>
        <v>375</v>
      </c>
    </row>
    <row r="5" spans="2:4" ht="30" customHeight="1" x14ac:dyDescent="0.2">
      <c r="B5" t="s">
        <v>53</v>
      </c>
      <c r="C5" s="17" t="s">
        <v>59</v>
      </c>
      <c r="D5" s="17" t="s">
        <v>81</v>
      </c>
    </row>
    <row r="6" spans="2:4" ht="33" customHeight="1" x14ac:dyDescent="0.2">
      <c r="B6" t="s">
        <v>75</v>
      </c>
      <c r="C6" s="29">
        <v>750</v>
      </c>
      <c r="D6" s="29">
        <f>Izdatki_v_semestru[[#This Row],[ZNESEK]]/Meseci_v_semestru</f>
        <v>187.5</v>
      </c>
    </row>
    <row r="7" spans="2:4" ht="33" customHeight="1" x14ac:dyDescent="0.2">
      <c r="B7" t="s">
        <v>76</v>
      </c>
      <c r="C7" s="29">
        <v>250</v>
      </c>
      <c r="D7" s="29">
        <f>Izdatki_v_semestru[[#This Row],[ZNESEK]]/Meseci_v_semestru</f>
        <v>62.5</v>
      </c>
    </row>
    <row r="8" spans="2:4" ht="33" customHeight="1" x14ac:dyDescent="0.2">
      <c r="B8" t="s">
        <v>77</v>
      </c>
      <c r="C8" s="29">
        <v>500</v>
      </c>
      <c r="D8" s="29">
        <f>Izdatki_v_semestru[[#This Row],[ZNESEK]]/Meseci_v_semestru</f>
        <v>125</v>
      </c>
    </row>
    <row r="9" spans="2:4" ht="33" customHeight="1" x14ac:dyDescent="0.2">
      <c r="B9" t="s">
        <v>78</v>
      </c>
      <c r="C9" s="29">
        <v>0</v>
      </c>
      <c r="D9" s="29">
        <f>Izdatki_v_semestru[[#This Row],[ZNESEK]]/Meseci_v_semestru</f>
        <v>0</v>
      </c>
    </row>
    <row r="10" spans="2:4" ht="33" customHeight="1" x14ac:dyDescent="0.2">
      <c r="B10" t="s">
        <v>79</v>
      </c>
      <c r="C10" s="29">
        <v>0</v>
      </c>
      <c r="D10" s="29">
        <f>Izdatki_v_semestru[[#This Row],[ZNESEK]]/Meseci_v_semestru</f>
        <v>0</v>
      </c>
    </row>
    <row r="11" spans="2:4" ht="33" customHeight="1" x14ac:dyDescent="0.2">
      <c r="B11" t="s">
        <v>80</v>
      </c>
      <c r="C11" s="29">
        <v>0</v>
      </c>
      <c r="D11" s="29">
        <f>Izdatki_v_semestru[[#This Row],[ZNESEK]]/Meseci_v_semestru</f>
        <v>0</v>
      </c>
    </row>
  </sheetData>
  <dataValidations count="8">
    <dataValidation allowBlank="1" showInputMessage="1" showErrorMessage="1" prompt="Leto za ta semester bo samodejno posodobljeno na osnovi vnosa v celici E3 na delovnem listu Semester" sqref="C3"/>
    <dataValidation allowBlank="1" showInputMessage="1" showErrorMessage="1" prompt="V ta stolpec vnesite postavke izdatkov v semestru" sqref="B5"/>
    <dataValidation allowBlank="1" showInputMessage="1" showErrorMessage="1" prompt="V ta stolpec vnesite znesek za vsako posamezno postavko izdatkov v semestru" sqref="C5"/>
    <dataValidation allowBlank="1" showInputMessage="1" showErrorMessage="1" prompt="Strošek izdatkov v semestru na mesec se samodejno izračuna na osnovi zneska izdatkov v semestru in števila mesecev v semestru v celici C9 na delovnem listu Proračun" sqref="D5"/>
    <dataValidation allowBlank="1" showInputMessage="1" showErrorMessage="1" prompt="Vsota neto izdatkov v semestru, ki se samodejno izračuna na osnovi podatkov iz tabele Izdatki v semestru" sqref="C4"/>
    <dataValidation allowBlank="1" showInputMessage="1" showErrorMessage="1" prompt="Ocena vseh izdatkov v semestru na mesec, ki se samodejno izračuna na osnovi informacij v tabeli Izdatki v semestru" sqref="D4"/>
    <dataValidation allowBlank="1" showInputMessage="1" showErrorMessage="1" prompt="Delovni list za izdatke v semestru spremlja določene izdatke v semestru in izračuna skupni znesek na mesec na osnovi števila mesecev v semestru na delovnem listu Proračun" sqref="A1"/>
    <dataValidation allowBlank="1" showInputMessage="1" showErrorMessage="1" prompt="Ime fakultete se samodejno posodobi na osnovi imena v celici B1 na delovnem listu Točke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2" customFormat="1" ht="24.95" customHeight="1" x14ac:dyDescent="0.25">
      <c r="B1" s="2" t="str">
        <f>Študij</f>
        <v>ŠTUDIJ</v>
      </c>
    </row>
    <row r="2" spans="2:7" s="3" customFormat="1" ht="39.950000000000003" customHeight="1" x14ac:dyDescent="0.45">
      <c r="B2" s="3" t="s">
        <v>82</v>
      </c>
    </row>
    <row r="3" spans="2:7" ht="39.950000000000003" customHeight="1" x14ac:dyDescent="0.2">
      <c r="B3" s="11" t="s">
        <v>83</v>
      </c>
    </row>
    <row r="4" spans="2:7" ht="30" customHeight="1" x14ac:dyDescent="0.2">
      <c r="B4" s="9" t="s">
        <v>84</v>
      </c>
      <c r="C4" s="9" t="s">
        <v>86</v>
      </c>
      <c r="D4" s="9" t="s">
        <v>88</v>
      </c>
      <c r="E4" s="9" t="s">
        <v>90</v>
      </c>
      <c r="F4" s="9" t="s">
        <v>92</v>
      </c>
      <c r="G4" s="9" t="s">
        <v>93</v>
      </c>
    </row>
    <row r="5" spans="2:7" ht="33" customHeight="1" x14ac:dyDescent="0.2">
      <c r="B5" s="9" t="s">
        <v>85</v>
      </c>
      <c r="C5" s="9" t="s">
        <v>87</v>
      </c>
      <c r="D5" s="9" t="s">
        <v>89</v>
      </c>
      <c r="E5" s="9" t="s">
        <v>91</v>
      </c>
      <c r="F5" s="9" t="s">
        <v>35</v>
      </c>
      <c r="G5" s="9"/>
    </row>
    <row r="6" spans="2:7" ht="33" customHeight="1" x14ac:dyDescent="0.2">
      <c r="B6" s="9" t="s">
        <v>85</v>
      </c>
      <c r="C6" s="9" t="s">
        <v>87</v>
      </c>
      <c r="D6" s="9" t="s">
        <v>89</v>
      </c>
      <c r="E6" s="9" t="s">
        <v>91</v>
      </c>
      <c r="F6" s="9" t="s">
        <v>35</v>
      </c>
      <c r="G6" s="9"/>
    </row>
    <row r="7" spans="2:7" ht="33" customHeight="1" x14ac:dyDescent="0.2">
      <c r="B7" s="9" t="s">
        <v>85</v>
      </c>
      <c r="C7" s="9" t="s">
        <v>87</v>
      </c>
      <c r="D7" s="9" t="s">
        <v>89</v>
      </c>
      <c r="E7" s="9" t="s">
        <v>91</v>
      </c>
      <c r="F7" s="9" t="s">
        <v>35</v>
      </c>
      <c r="G7" s="9"/>
    </row>
  </sheetData>
  <dataValidations count="8">
    <dataValidation allowBlank="1" showInputMessage="1" showErrorMessage="1" prompt="Delovni list za knjige spremlja knjige, potrebne pri predmetu v semestru" sqref="A1"/>
    <dataValidation allowBlank="1" showInputMessage="1" showErrorMessage="1" prompt="Ime fakultete se samodejno posodobi na osnovi imena v celici B1 na delovnem listu Točke" sqref="B1"/>
    <dataValidation allowBlank="1" showInputMessage="1" showErrorMessage="1" prompt="Vnesite naslov knjige v ta stolpec" sqref="B4"/>
    <dataValidation allowBlank="1" showInputMessage="1" showErrorMessage="1" prompt="Vnesite avtorja knjige v ta stolpec" sqref="C4"/>
    <dataValidation allowBlank="1" showInputMessage="1" showErrorMessage="1" prompt="Vnesite ime predmeta, ki mu pripada knjiga, v ta stolpec" sqref="D4"/>
    <dataValidation allowBlank="1" showInputMessage="1" showErrorMessage="1" prompt="Vnesite informacije o tem, kje je mogoče kupiti knjigo, v ta stolpec" sqref="E4"/>
    <dataValidation allowBlank="1" showInputMessage="1" showErrorMessage="1" prompt="Vnesite številko ISBN v ta stolpec" sqref="F4"/>
    <dataValidation allowBlank="1" showInputMessage="1" showErrorMessage="1" prompt="Vnesite morebitne opombe, povezane s knjigo, v ta stolpec" sqref="G4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21</vt:i4>
      </vt:variant>
    </vt:vector>
  </HeadingPairs>
  <TitlesOfParts>
    <vt:vector size="27" baseType="lpstr">
      <vt:lpstr>SEMESTER</vt:lpstr>
      <vt:lpstr>TOČKE</vt:lpstr>
      <vt:lpstr>PRORAČUN</vt:lpstr>
      <vt:lpstr>NETO MESEČNI IZDATKI</vt:lpstr>
      <vt:lpstr>IZDATKI V SEMESTRU</vt:lpstr>
      <vt:lpstr>KNJIGE</vt:lpstr>
      <vt:lpstr>BILANCA</vt:lpstr>
      <vt:lpstr>ČasovniInterval</vt:lpstr>
      <vt:lpstr>Leto</vt:lpstr>
      <vt:lpstr>Meseci_v_semestru</vt:lpstr>
      <vt:lpstr>Naslov_stolpca_1</vt:lpstr>
      <vt:lpstr>Naslov_stolpca_2</vt:lpstr>
      <vt:lpstr>Naslov_stolpca_3</vt:lpstr>
      <vt:lpstr>Naslov_stolpca_4</vt:lpstr>
      <vt:lpstr>Naslov_stolpca_5</vt:lpstr>
      <vt:lpstr>Naslov_stolpca_6</vt:lpstr>
      <vt:lpstr>NETO_MESEČNI_DOHODKI</vt:lpstr>
      <vt:lpstr>NETO_MESEČNI_IZDATKI</vt:lpstr>
      <vt:lpstr>Pogoj</vt:lpstr>
      <vt:lpstr>Študij</vt:lpstr>
      <vt:lpstr>'IZDATKI V SEMESTRU'!Tiskanje_naslovov</vt:lpstr>
      <vt:lpstr>KNJIGE!Tiskanje_naslovov</vt:lpstr>
      <vt:lpstr>'NETO MESEČNI IZDATKI'!Tiskanje_naslovov</vt:lpstr>
      <vt:lpstr>PRORAČUN!Tiskanje_naslovov</vt:lpstr>
      <vt:lpstr>SEMESTER!Tiskanje_naslovov</vt:lpstr>
      <vt:lpstr>TOČKE!Tiskanje_naslovov</vt:lpstr>
      <vt:lpstr>Začetni_čas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2016-09-16T00:19:44Z</dcterms:created>
  <dcterms:modified xsi:type="dcterms:W3CDTF">2017-01-24T11:19:43Z</dcterms:modified>
</cp:coreProperties>
</file>