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30"/>
  <workbookPr filterPrivacy="1" codeName="ThisWorkbook"/>
  <xr:revisionPtr revIDLastSave="0" documentId="13_ncr:3_{5ECF96FC-B4E6-4FC0-8F9A-3597870E688E}" xr6:coauthVersionLast="45" xr6:coauthVersionMax="45" xr10:uidLastSave="{00000000-0000-0000-0000-000000000000}"/>
  <bookViews>
    <workbookView xWindow="-120" yWindow="-120" windowWidth="28860" windowHeight="14310" xr2:uid="{00000000-000D-0000-FFFF-FFFF00000000}"/>
  </bookViews>
  <sheets>
    <sheet name="Dagsplan" sheetId="4" r:id="rId1"/>
    <sheet name="Hendelsesplanlegging" sheetId="3" r:id="rId2"/>
    <sheet name="Tidsintervaller" sheetId="2" r:id="rId3"/>
  </sheets>
  <definedNames>
    <definedName name="BigNum">9.99E+307</definedName>
    <definedName name="BigStr">REPT("z",255)</definedName>
    <definedName name="ColumnTitle2">EventScheduler[[#Headers],[DATO]]</definedName>
    <definedName name="ColumnTitle3">Klokkeslett_1[[#Headers],[Klokkeslett]]</definedName>
    <definedName name="DateVal">IFERROR(Dagsplan!$F$2,"")</definedName>
    <definedName name="DayVal">Dagsplan!$C$17</definedName>
    <definedName name="EndTime">Tidsintervaller!$C$8</definedName>
    <definedName name="LookUpDateAndTime">EventScheduler[DATO]&amp;EventScheduler[KLOKKESLETT]</definedName>
    <definedName name="MinuteInterval">--LEFT(MinuteText,2)</definedName>
    <definedName name="MinuteText">Tidsintervaller!$C$6</definedName>
    <definedName name="MonthName">Dagsplan!$C$15</definedName>
    <definedName name="MonthNumber">IF(MonthName="",MONTH(TODAY()),MONTH(1&amp;LEFT(MonthName,3)))</definedName>
    <definedName name="ReportDay">IF(DayVal="",DAY(TODAY()),Dagsplan!$C$17)</definedName>
    <definedName name="ReportMonth">IF(MonthName="",TEXT(MONTH(TODAY()),"mmm"),MonthName)</definedName>
    <definedName name="ReportYear">IF(År="",YEAR(TODAY()),År)</definedName>
    <definedName name="ScheduleHighlight">Dagsplan!$B$26</definedName>
    <definedName name="Start_time">Tidsintervaller!$C$4</definedName>
    <definedName name="TimesList">Klokkeslett_1[Klokkeslett]</definedName>
    <definedName name="Tittel1">Dagsplan!$E$2</definedName>
    <definedName name="Økning">TIME(0,MinuteInterval,0)</definedName>
    <definedName name="År">Dagsplan!$C$13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" l="1"/>
  <c r="E15" i="3" l="1"/>
  <c r="E14" i="3"/>
  <c r="E13" i="3"/>
  <c r="E12" i="3"/>
  <c r="E11" i="3"/>
  <c r="E10" i="3"/>
  <c r="E9" i="3"/>
  <c r="E8" i="3"/>
  <c r="E7" i="3"/>
  <c r="E6" i="3"/>
  <c r="E5" i="3"/>
  <c r="E4" i="3"/>
  <c r="E3" i="3"/>
  <c r="F3" i="4" l="1"/>
  <c r="H14" i="3"/>
  <c r="H6" i="3"/>
  <c r="H10" i="3"/>
  <c r="H7" i="3"/>
  <c r="H11" i="3"/>
  <c r="H4" i="3"/>
  <c r="H8" i="3"/>
  <c r="H12" i="3"/>
  <c r="H5" i="3"/>
  <c r="H9" i="3"/>
  <c r="H13" i="3"/>
  <c r="H15" i="3"/>
  <c r="H4" i="4" l="1"/>
  <c r="H3" i="4"/>
  <c r="B8" i="3"/>
  <c r="B7" i="4"/>
  <c r="B2" i="4"/>
  <c r="H34" i="4"/>
  <c r="H32" i="4"/>
  <c r="H31" i="4"/>
  <c r="H29" i="4"/>
  <c r="H27" i="4"/>
  <c r="H26" i="4"/>
  <c r="H24" i="4"/>
  <c r="H22" i="4"/>
  <c r="H21" i="4"/>
  <c r="H18" i="4"/>
  <c r="H16" i="4"/>
  <c r="H15" i="4"/>
  <c r="H12" i="4"/>
  <c r="H10" i="4"/>
  <c r="H9" i="4"/>
  <c r="H6" i="4"/>
  <c r="E3" i="2"/>
  <c r="E4" i="2" s="1"/>
  <c r="E5" i="2" l="1"/>
  <c r="E4" i="4"/>
  <c r="F4" i="4" s="1"/>
  <c r="E6" i="2" l="1"/>
  <c r="E5" i="4"/>
  <c r="E7" i="2" l="1"/>
  <c r="E6" i="4"/>
  <c r="E8" i="2" l="1"/>
  <c r="E7" i="4"/>
  <c r="E9" i="2" l="1"/>
  <c r="E8" i="4"/>
  <c r="E10" i="2" l="1"/>
  <c r="E9" i="4"/>
  <c r="E11" i="2" l="1"/>
  <c r="E10" i="4"/>
  <c r="E12" i="2" l="1"/>
  <c r="E11" i="4"/>
  <c r="E13" i="2" l="1"/>
  <c r="E12" i="4"/>
  <c r="E14" i="2" l="1"/>
  <c r="E13" i="4"/>
  <c r="E15" i="2" l="1"/>
  <c r="E14" i="4"/>
  <c r="E16" i="2" l="1"/>
  <c r="E15" i="4"/>
  <c r="E17" i="2" l="1"/>
  <c r="E16" i="4"/>
  <c r="E17" i="4" l="1"/>
  <c r="E18" i="2"/>
  <c r="E3" i="4"/>
  <c r="E18" i="4" l="1"/>
  <c r="E19" i="2"/>
  <c r="F10" i="4"/>
  <c r="F15" i="4"/>
  <c r="F17" i="4"/>
  <c r="F12" i="4"/>
  <c r="F9" i="4"/>
  <c r="F16" i="4"/>
  <c r="F14" i="4"/>
  <c r="F6" i="4"/>
  <c r="F5" i="4"/>
  <c r="F11" i="4"/>
  <c r="F8" i="4"/>
  <c r="F13" i="4"/>
  <c r="F7" i="4"/>
  <c r="F18" i="4"/>
  <c r="B2" i="3"/>
  <c r="B6" i="3"/>
  <c r="H3" i="3"/>
  <c r="E19" i="4" l="1"/>
  <c r="F19" i="4" s="1"/>
  <c r="E20" i="2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0" i="4"/>
  <c r="J19" i="4"/>
  <c r="J18" i="4"/>
  <c r="J17" i="4"/>
  <c r="J16" i="4"/>
  <c r="J15" i="4"/>
  <c r="J13" i="4"/>
  <c r="J14" i="4"/>
  <c r="J12" i="4"/>
  <c r="J11" i="4"/>
  <c r="J10" i="4"/>
  <c r="J8" i="4"/>
  <c r="J6" i="4"/>
  <c r="J7" i="4"/>
  <c r="J5" i="4"/>
  <c r="J4" i="4"/>
  <c r="I35" i="4"/>
  <c r="I34" i="4"/>
  <c r="I33" i="4"/>
  <c r="I32" i="4"/>
  <c r="I31" i="4"/>
  <c r="I30" i="4"/>
  <c r="I29" i="4"/>
  <c r="I28" i="4"/>
  <c r="I27" i="4"/>
  <c r="I25" i="4"/>
  <c r="I26" i="4"/>
  <c r="I24" i="4"/>
  <c r="I23" i="4"/>
  <c r="I22" i="4"/>
  <c r="I21" i="4"/>
  <c r="I20" i="4"/>
  <c r="I19" i="4"/>
  <c r="I18" i="4"/>
  <c r="I17" i="4"/>
  <c r="I14" i="4"/>
  <c r="I16" i="4"/>
  <c r="I13" i="4"/>
  <c r="I12" i="4"/>
  <c r="I11" i="4"/>
  <c r="I10" i="4"/>
  <c r="I8" i="4"/>
  <c r="I6" i="4"/>
  <c r="I7" i="4"/>
  <c r="I5" i="4"/>
  <c r="I4" i="4"/>
  <c r="J9" i="4"/>
  <c r="J21" i="4"/>
  <c r="I9" i="4"/>
  <c r="J3" i="4"/>
  <c r="I3" i="4"/>
  <c r="I15" i="4"/>
  <c r="E20" i="4" l="1"/>
  <c r="F20" i="4" s="1"/>
  <c r="E21" i="2"/>
  <c r="E21" i="4" l="1"/>
  <c r="F21" i="4" s="1"/>
  <c r="E22" i="2"/>
  <c r="E22" i="4" l="1"/>
  <c r="F22" i="4" s="1"/>
  <c r="E23" i="2"/>
  <c r="E23" i="4" l="1"/>
  <c r="F23" i="4" s="1"/>
  <c r="E24" i="2"/>
  <c r="E24" i="4" l="1"/>
  <c r="F24" i="4" s="1"/>
  <c r="E25" i="2"/>
  <c r="E25" i="4" l="1"/>
  <c r="F25" i="4" s="1"/>
  <c r="E26" i="2"/>
  <c r="E26" i="4" l="1"/>
  <c r="F26" i="4" s="1"/>
  <c r="E27" i="2"/>
  <c r="E27" i="4" l="1"/>
  <c r="F27" i="4" s="1"/>
  <c r="E28" i="2"/>
  <c r="E28" i="4" l="1"/>
  <c r="F28" i="4" s="1"/>
  <c r="E29" i="2"/>
  <c r="E29" i="4" l="1"/>
  <c r="F29" i="4" s="1"/>
  <c r="E30" i="2"/>
  <c r="E30" i="4" l="1"/>
  <c r="F30" i="4" s="1"/>
  <c r="E31" i="2"/>
  <c r="E31" i="4" l="1"/>
  <c r="F31" i="4" s="1"/>
  <c r="E32" i="2"/>
  <c r="E32" i="4" l="1"/>
  <c r="F32" i="4" s="1"/>
  <c r="E33" i="2"/>
  <c r="E33" i="4" l="1"/>
  <c r="F33" i="4" s="1"/>
  <c r="E34" i="2"/>
  <c r="E34" i="4" l="1"/>
  <c r="F34" i="4" s="1"/>
  <c r="E35" i="2"/>
  <c r="E35" i="4" l="1"/>
  <c r="F35" i="4" s="1"/>
  <c r="E36" i="2"/>
  <c r="E36" i="4" l="1"/>
  <c r="F36" i="4" s="1"/>
  <c r="E37" i="2"/>
  <c r="E37" i="4" l="1"/>
  <c r="F37" i="4" s="1"/>
  <c r="E38" i="2"/>
  <c r="E38" i="4" l="1"/>
  <c r="F38" i="4" s="1"/>
  <c r="E39" i="2"/>
  <c r="E39" i="4" l="1"/>
  <c r="F39" i="4" s="1"/>
  <c r="E40" i="2"/>
  <c r="E40" i="4" l="1"/>
  <c r="F40" i="4" s="1"/>
  <c r="E41" i="2"/>
  <c r="E41" i="4" l="1"/>
  <c r="F41" i="4" s="1"/>
  <c r="E42" i="2"/>
  <c r="E42" i="4" l="1"/>
  <c r="F42" i="4" s="1"/>
  <c r="E43" i="2"/>
  <c r="E43" i="4" l="1"/>
  <c r="F43" i="4" s="1"/>
  <c r="E44" i="2"/>
  <c r="E44" i="4" l="1"/>
  <c r="F44" i="4" s="1"/>
  <c r="E45" i="2"/>
  <c r="E45" i="4" l="1"/>
  <c r="F45" i="4" s="1"/>
  <c r="E46" i="2"/>
  <c r="E46" i="4" l="1"/>
  <c r="F46" i="4" s="1"/>
  <c r="E47" i="2"/>
  <c r="E47" i="4" l="1"/>
  <c r="F47" i="4" s="1"/>
  <c r="E48" i="2"/>
  <c r="E48" i="4" l="1"/>
  <c r="F48" i="4" s="1"/>
  <c r="E49" i="2"/>
  <c r="E49" i="4" l="1"/>
  <c r="F49" i="4" s="1"/>
  <c r="E50" i="2"/>
  <c r="E50" i="4" l="1"/>
  <c r="F50" i="4" s="1"/>
  <c r="E51" i="2"/>
  <c r="E51" i="4" l="1"/>
  <c r="F51" i="4" s="1"/>
  <c r="E52" i="2"/>
  <c r="E52" i="4" l="1"/>
  <c r="F52" i="4" s="1"/>
  <c r="E53" i="2"/>
  <c r="E53" i="4" l="1"/>
  <c r="F53" i="4" s="1"/>
  <c r="E54" i="2"/>
  <c r="E54" i="4" l="1"/>
  <c r="F54" i="4" s="1"/>
  <c r="E55" i="2"/>
  <c r="E55" i="4" l="1"/>
  <c r="F55" i="4" s="1"/>
  <c r="E56" i="2"/>
  <c r="E56" i="4" l="1"/>
  <c r="F56" i="4" s="1"/>
  <c r="E57" i="2"/>
  <c r="E57" i="4" l="1"/>
  <c r="F57" i="4" s="1"/>
  <c r="E58" i="2"/>
  <c r="E58" i="4" l="1"/>
  <c r="F58" i="4" s="1"/>
  <c r="E59" i="2"/>
  <c r="E59" i="4" l="1"/>
  <c r="F59" i="4" s="1"/>
  <c r="E60" i="2"/>
  <c r="E60" i="4" l="1"/>
  <c r="F60" i="4" s="1"/>
  <c r="E61" i="2"/>
  <c r="E61" i="4" l="1"/>
  <c r="F61" i="4" s="1"/>
  <c r="E62" i="2"/>
  <c r="E62" i="4" l="1"/>
  <c r="F62" i="4" s="1"/>
  <c r="E63" i="2"/>
  <c r="E63" i="4" l="1"/>
  <c r="F63" i="4" s="1"/>
  <c r="E64" i="2"/>
  <c r="E64" i="4" l="1"/>
  <c r="F64" i="4" s="1"/>
  <c r="E65" i="2"/>
  <c r="E65" i="4" l="1"/>
  <c r="F65" i="4" s="1"/>
  <c r="E66" i="2"/>
  <c r="E66" i="4" l="1"/>
  <c r="F66" i="4" s="1"/>
  <c r="E67" i="2"/>
  <c r="E67" i="4" l="1"/>
  <c r="F67" i="4" s="1"/>
  <c r="E68" i="2"/>
  <c r="E68" i="4" l="1"/>
  <c r="F68" i="4" s="1"/>
  <c r="E69" i="2"/>
  <c r="E69" i="4" l="1"/>
  <c r="F69" i="4" s="1"/>
  <c r="E70" i="2"/>
  <c r="E70" i="4" l="1"/>
  <c r="F70" i="4" s="1"/>
  <c r="E71" i="2"/>
  <c r="E71" i="4" l="1"/>
  <c r="F71" i="4" s="1"/>
  <c r="E72" i="2"/>
  <c r="E72" i="4" l="1"/>
  <c r="F72" i="4" s="1"/>
  <c r="E73" i="2"/>
  <c r="E73" i="4" l="1"/>
  <c r="F73" i="4" s="1"/>
  <c r="E74" i="2"/>
  <c r="E74" i="4" l="1"/>
  <c r="F74" i="4" s="1"/>
  <c r="E75" i="2"/>
  <c r="E75" i="4" l="1"/>
  <c r="F75" i="4" s="1"/>
</calcChain>
</file>

<file path=xl/sharedStrings.xml><?xml version="1.0" encoding="utf-8"?>
<sst xmlns="http://schemas.openxmlformats.org/spreadsheetml/2006/main" count="45" uniqueCount="37">
  <si>
    <t>Dagsplan</t>
  </si>
  <si>
    <t>VIS TIDSPLAN</t>
  </si>
  <si>
    <t>År</t>
  </si>
  <si>
    <t>Måned</t>
  </si>
  <si>
    <t>Dag</t>
  </si>
  <si>
    <t>REDIGER TIDSPLAN</t>
  </si>
  <si>
    <t>Velg for å redigere tidsintervaller</t>
  </si>
  <si>
    <t>Velg for å legge til ny hendelse</t>
  </si>
  <si>
    <t>UTHEVING I TIDSPLAN:</t>
  </si>
  <si>
    <t>Pause</t>
  </si>
  <si>
    <t>Klokkeslett</t>
  </si>
  <si>
    <t>RASK OVERSIKT OVER UKEN</t>
  </si>
  <si>
    <t>NOTATER/GJØREMÅLSLISTE</t>
  </si>
  <si>
    <t>Hente klær fra renseriet</t>
  </si>
  <si>
    <t>Ringe kabelleverandøren</t>
  </si>
  <si>
    <t>Hendelsesplanlegging</t>
  </si>
  <si>
    <t>Velg for å vise Dagsplan</t>
  </si>
  <si>
    <t>DATO</t>
  </si>
  <si>
    <t>KLOKKESLETT</t>
  </si>
  <si>
    <t>BESKRIVELSE</t>
  </si>
  <si>
    <t>Våkne</t>
  </si>
  <si>
    <t>Dusje</t>
  </si>
  <si>
    <t>Dra på arbeid</t>
  </si>
  <si>
    <t>Starte skiftet mitt</t>
  </si>
  <si>
    <t>Lunsj</t>
  </si>
  <si>
    <t>Fortsette arbeidet</t>
  </si>
  <si>
    <t>Ringe sjefene</t>
  </si>
  <si>
    <t>Hjem</t>
  </si>
  <si>
    <t>Fotballtrening</t>
  </si>
  <si>
    <t>Frokost</t>
  </si>
  <si>
    <t>UNIK VERDI (BEREGNET)</t>
  </si>
  <si>
    <t>Tidsintervaller</t>
  </si>
  <si>
    <t>REDIGER TIDSPUNKT-TABELL</t>
  </si>
  <si>
    <t>Starttidspunkt</t>
  </si>
  <si>
    <t>Intervall</t>
  </si>
  <si>
    <t>Sluttidspunkt</t>
  </si>
  <si>
    <t>15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</si>
</sst>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[$-409]mmmm\ d\,\ yyyy;@"/>
    <numFmt numFmtId="172" formatCode="hh:mm;@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36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Alignment="0" applyProtection="0"/>
    <xf numFmtId="0" fontId="2" fillId="7" borderId="0" applyNumberFormat="0" applyBorder="0" applyAlignment="0" applyProtection="0"/>
    <xf numFmtId="167" fontId="14" fillId="0" borderId="0" applyFill="0" applyBorder="0" applyAlignment="0" applyProtection="0"/>
    <xf numFmtId="165" fontId="14" fillId="0" borderId="0" applyFill="0" applyBorder="0" applyAlignment="0" applyProtection="0"/>
    <xf numFmtId="166" fontId="14" fillId="0" borderId="0" applyFill="0" applyBorder="0" applyAlignment="0" applyProtection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14" fillId="8" borderId="10" applyNumberFormat="0" applyAlignment="0" applyProtection="0"/>
    <xf numFmtId="172" fontId="14" fillId="0" borderId="0" applyFill="0">
      <alignment horizontal="left" indent="1"/>
    </xf>
    <xf numFmtId="0" fontId="11" fillId="0" borderId="0">
      <alignment horizontal="center" vertical="top"/>
    </xf>
    <xf numFmtId="0" fontId="8" fillId="0" borderId="0">
      <alignment horizontal="center" vertical="center"/>
    </xf>
    <xf numFmtId="14" fontId="14" fillId="0" borderId="0">
      <alignment horizontal="left" vertical="center" indent="1"/>
    </xf>
    <xf numFmtId="0" fontId="14" fillId="0" borderId="0">
      <alignment horizontal="left" vertical="center" indent="1"/>
    </xf>
    <xf numFmtId="0" fontId="15" fillId="2" borderId="0">
      <alignment vertical="center"/>
    </xf>
    <xf numFmtId="0" fontId="13" fillId="5" borderId="1" applyNumberFormat="0" applyFon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4" fillId="4" borderId="12">
      <alignment horizontal="center" vertical="center" wrapText="1"/>
      <protection locked="0"/>
    </xf>
    <xf numFmtId="0" fontId="13" fillId="4" borderId="13" applyNumberFormat="0" applyFont="0" applyAlignment="0">
      <alignment horizontal="right" vertical="center" wrapText="1"/>
      <protection locked="0"/>
    </xf>
    <xf numFmtId="0" fontId="2" fillId="2" borderId="7">
      <alignment horizontal="center" vertical="center"/>
    </xf>
    <xf numFmtId="0" fontId="6" fillId="2" borderId="0">
      <alignment horizontal="center" vertical="center"/>
    </xf>
    <xf numFmtId="0" fontId="8" fillId="2" borderId="0">
      <alignment horizontal="center" vertical="center"/>
    </xf>
    <xf numFmtId="0" fontId="10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5" fillId="3" borderId="3">
      <alignment vertical="center"/>
    </xf>
    <xf numFmtId="0" fontId="13" fillId="5" borderId="4">
      <alignment horizontal="left" vertical="center"/>
    </xf>
    <xf numFmtId="0" fontId="13" fillId="5" borderId="15">
      <alignment horizontal="left" vertical="center"/>
    </xf>
    <xf numFmtId="0" fontId="13" fillId="5" borderId="6">
      <alignment horizontal="left" vertical="center"/>
    </xf>
    <xf numFmtId="0" fontId="4" fillId="0" borderId="16">
      <alignment horizontal="center" vertical="center" wrapText="1"/>
    </xf>
    <xf numFmtId="0" fontId="4" fillId="0" borderId="16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14" fontId="5" fillId="3" borderId="3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9" fillId="7" borderId="0" xfId="3" applyAlignment="1" applyProtection="1">
      <alignment horizontal="left" vertical="center" indent="10"/>
      <protection locked="0"/>
    </xf>
    <xf numFmtId="0" fontId="9" fillId="7" borderId="0" xfId="3" applyAlignment="1" applyProtection="1">
      <alignment horizontal="left" vertical="center" indent="6"/>
      <protection locked="0"/>
    </xf>
    <xf numFmtId="0" fontId="2" fillId="7" borderId="8" xfId="4" applyBorder="1" applyAlignment="1">
      <alignment horizontal="left" vertical="center" indent="1"/>
    </xf>
    <xf numFmtId="0" fontId="2" fillId="7" borderId="9" xfId="4" applyBorder="1" applyAlignment="1">
      <alignment horizontal="left" vertical="center" indent="1"/>
    </xf>
    <xf numFmtId="0" fontId="7" fillId="0" borderId="0" xfId="1" applyFill="1" applyAlignment="1">
      <alignment horizontal="left" vertical="center"/>
    </xf>
    <xf numFmtId="172" fontId="14" fillId="0" borderId="0" xfId="11">
      <alignment horizontal="left" indent="1"/>
    </xf>
    <xf numFmtId="14" fontId="14" fillId="0" borderId="0" xfId="14">
      <alignment horizontal="left" vertical="center" indent="1"/>
    </xf>
    <xf numFmtId="0" fontId="14" fillId="0" borderId="0" xfId="15">
      <alignment horizontal="left" vertical="center" indent="1"/>
    </xf>
    <xf numFmtId="0" fontId="15" fillId="2" borderId="0" xfId="16">
      <alignment vertical="center"/>
    </xf>
    <xf numFmtId="0" fontId="13" fillId="5" borderId="1" xfId="17">
      <alignment horizontal="left" vertical="center"/>
    </xf>
    <xf numFmtId="0" fontId="12" fillId="0" borderId="0" xfId="18">
      <alignment horizontal="left" indent="3"/>
    </xf>
    <xf numFmtId="0" fontId="4" fillId="4" borderId="12" xfId="20">
      <alignment horizontal="center" vertical="center" wrapText="1"/>
      <protection locked="0"/>
    </xf>
    <xf numFmtId="0" fontId="10" fillId="0" borderId="0" xfId="25">
      <alignment horizontal="left" vertical="center" wrapText="1" indent="5"/>
    </xf>
    <xf numFmtId="172" fontId="14" fillId="0" borderId="0" xfId="11" applyFill="1">
      <alignment horizontal="left" indent="1"/>
    </xf>
    <xf numFmtId="0" fontId="7" fillId="0" borderId="0" xfId="1" applyAlignment="1">
      <alignment vertical="center"/>
    </xf>
    <xf numFmtId="169" fontId="9" fillId="7" borderId="0" xfId="3" applyNumberForma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6" xfId="33">
      <alignment vertical="center"/>
    </xf>
    <xf numFmtId="0" fontId="17" fillId="0" borderId="0" xfId="34">
      <alignment vertical="center"/>
    </xf>
    <xf numFmtId="0" fontId="13" fillId="5" borderId="15" xfId="30" applyAlignment="1">
      <alignment horizontal="left" vertical="center"/>
    </xf>
    <xf numFmtId="0" fontId="13" fillId="5" borderId="4" xfId="29" applyAlignment="1">
      <alignment horizontal="left" vertical="center"/>
    </xf>
    <xf numFmtId="0" fontId="13" fillId="5" borderId="6" xfId="31" applyAlignment="1">
      <alignment horizontal="left" vertical="center"/>
    </xf>
    <xf numFmtId="0" fontId="1" fillId="3" borderId="2" xfId="27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4" fillId="0" borderId="16" xfId="32">
      <alignment horizontal="center" vertical="center" wrapText="1"/>
    </xf>
    <xf numFmtId="0" fontId="12" fillId="6" borderId="11" xfId="19">
      <alignment horizontal="left" vertical="center" indent="1"/>
    </xf>
    <xf numFmtId="0" fontId="8" fillId="0" borderId="0" xfId="13" applyNumberFormat="1">
      <alignment horizontal="center" vertical="center"/>
    </xf>
    <xf numFmtId="0" fontId="2" fillId="7" borderId="0" xfId="4" applyAlignment="1" applyProtection="1">
      <alignment horizontal="left" vertical="center" indent="5"/>
      <protection locked="0"/>
    </xf>
    <xf numFmtId="0" fontId="11" fillId="0" borderId="0" xfId="12">
      <alignment horizontal="center" vertical="top"/>
    </xf>
    <xf numFmtId="0" fontId="2" fillId="2" borderId="7" xfId="22">
      <alignment horizontal="center" vertical="center"/>
    </xf>
    <xf numFmtId="0" fontId="6" fillId="2" borderId="0" xfId="23">
      <alignment horizontal="center" vertical="center"/>
    </xf>
    <xf numFmtId="0" fontId="8" fillId="2" borderId="0" xfId="24">
      <alignment horizontal="center" vertical="center"/>
    </xf>
    <xf numFmtId="172" fontId="14" fillId="5" borderId="1" xfId="17" applyNumberFormat="1" applyFont="1">
      <alignment horizontal="left" vertical="center"/>
    </xf>
    <xf numFmtId="0" fontId="18" fillId="7" borderId="0" xfId="16" applyFont="1" applyFill="1">
      <alignment vertical="center"/>
    </xf>
    <xf numFmtId="0" fontId="15" fillId="2" borderId="0" xfId="16" applyAlignment="1">
      <alignment vertical="center"/>
    </xf>
    <xf numFmtId="172" fontId="16" fillId="5" borderId="14" xfId="26" applyNumberFormat="1" applyFill="1" applyAlignment="1">
      <alignment horizontal="left" vertical="center" indent="1"/>
      <protection locked="0"/>
    </xf>
    <xf numFmtId="172" fontId="14" fillId="5" borderId="0" xfId="11" applyNumberFormat="1" applyFill="1" applyAlignment="1">
      <alignment horizontal="left" vertical="center" indent="1"/>
    </xf>
    <xf numFmtId="172" fontId="16" fillId="5" borderId="14" xfId="26" applyNumberFormat="1" applyFill="1" applyAlignment="1" applyProtection="1">
      <alignment horizontal="left" vertical="center" indent="1"/>
    </xf>
    <xf numFmtId="172" fontId="14" fillId="4" borderId="13" xfId="21" applyNumberFormat="1" applyFont="1" applyAlignment="1">
      <alignment horizontal="left" vertical="center" indent="1"/>
      <protection locked="0"/>
    </xf>
  </cellXfs>
  <cellStyles count="36">
    <cellStyle name="Avmerkingsboks" xfId="20" xr:uid="{00000000-0005-0000-0000-000003000000}"/>
    <cellStyle name="Bottom_Border" xfId="21" xr:uid="{00000000-0005-0000-0000-000001000000}"/>
    <cellStyle name="Bottom_checkbox_border" xfId="33" xr:uid="{00000000-0005-0000-0000-000002000000}"/>
    <cellStyle name="Dag" xfId="12" xr:uid="{00000000-0005-0000-0000-000009000000}"/>
    <cellStyle name="Dato" xfId="13" xr:uid="{00000000-0005-0000-0000-000008000000}"/>
    <cellStyle name="Event_Date" xfId="24" xr:uid="{00000000-0005-0000-0000-00000A000000}"/>
    <cellStyle name="Event_Day" xfId="23" xr:uid="{00000000-0005-0000-0000-00000B000000}"/>
    <cellStyle name="Event_Full_Date" xfId="22" xr:uid="{00000000-0005-0000-0000-00000C000000}"/>
    <cellStyle name="Event_Header" xfId="25" xr:uid="{00000000-0005-0000-0000-00000D000000}"/>
    <cellStyle name="Fyll" xfId="16" xr:uid="{00000000-0005-0000-0000-00000E000000}"/>
    <cellStyle name="Hyperkobling" xfId="34" builtinId="8" customBuiltin="1"/>
    <cellStyle name="Hyperkobling 2" xfId="35" xr:uid="{00000000-0005-0000-0000-000014000000}"/>
    <cellStyle name="Innrykk" xfId="18" xr:uid="{00000000-0005-0000-0000-000015000000}"/>
    <cellStyle name="Kantlinje" xfId="17" xr:uid="{00000000-0005-0000-0000-000000000000}"/>
    <cellStyle name="Klokkeslett" xfId="11" xr:uid="{00000000-0005-0000-0000-00001D000000}"/>
    <cellStyle name="Komma" xfId="5" builtinId="3" customBuiltin="1"/>
    <cellStyle name="Merknad" xfId="10" builtinId="10" customBuiltin="1"/>
    <cellStyle name="Normal" xfId="0" builtinId="0" customBuiltin="1"/>
    <cellStyle name="Notater" xfId="32" xr:uid="{00000000-0005-0000-0000-000018000000}"/>
    <cellStyle name="Overskrift 1" xfId="2" builtinId="16" customBuiltin="1"/>
    <cellStyle name="Overskrift 2" xfId="3" builtinId="17" customBuiltin="1"/>
    <cellStyle name="Overskrift 3" xfId="4" builtinId="18" customBuiltin="1"/>
    <cellStyle name="Prosent" xfId="9" builtinId="5" customBuiltin="1"/>
    <cellStyle name="Stil 1" xfId="28" xr:uid="{00000000-0005-0000-0000-00001A000000}"/>
    <cellStyle name="Table_Date" xfId="14" xr:uid="{00000000-0005-0000-0000-00001B000000}"/>
    <cellStyle name="Table_Details" xfId="15" xr:uid="{00000000-0005-0000-0000-00001C000000}"/>
    <cellStyle name="Tittel" xfId="1" builtinId="15" customBuiltin="1"/>
    <cellStyle name="Top_border" xfId="26" xr:uid="{00000000-0005-0000-0000-00001F000000}"/>
    <cellStyle name="Tusenskille [0]" xfId="6" builtinId="6" customBuiltin="1"/>
    <cellStyle name="Ukedag" xfId="27" xr:uid="{00000000-0005-0000-0000-000023000000}"/>
    <cellStyle name="Utheving" xfId="19" xr:uid="{00000000-0005-0000-0000-000012000000}"/>
    <cellStyle name="Valuta" xfId="7" builtinId="4" customBuiltin="1"/>
    <cellStyle name="Valuta [0]" xfId="8" builtinId="7" customBuiltin="1"/>
    <cellStyle name="Week_Bottom_Corner" xfId="31" xr:uid="{00000000-0005-0000-0000-000020000000}"/>
    <cellStyle name="Week_Details" xfId="29" xr:uid="{00000000-0005-0000-0000-000021000000}"/>
    <cellStyle name="Week_Right_Corner" xfId="30" xr:uid="{00000000-0005-0000-0000-000022000000}"/>
  </cellStyles>
  <dxfs count="21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gsplan" pivot="0" count="4" xr9:uid="{00000000-0011-0000-FFFF-FFFF00000000}">
      <tableStyleElement type="wholeTable" dxfId="20"/>
      <tableStyleElement type="headerRow" dxfId="19"/>
      <tableStyleElement type="firstRowStripe" dxfId="18"/>
      <tableStyleElement type="secondRowStripe" dxfId="17"/>
    </tableStyle>
    <tableStyle name="Tidsintervaller" pivot="0" count="4" xr9:uid="{00000000-0011-0000-FFFF-FFFF01000000}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idsintervaller'!A1"/><Relationship Id="rId1" Type="http://schemas.openxmlformats.org/officeDocument/2006/relationships/hyperlink" Target="#'Hendelsesplanlegging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idsintervaller'!A1"/><Relationship Id="rId1" Type="http://schemas.openxmlformats.org/officeDocument/2006/relationships/hyperlink" Target="#'Dagsplan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agsplan'!A1"/><Relationship Id="rId1" Type="http://schemas.openxmlformats.org/officeDocument/2006/relationships/hyperlink" Target="#'Hendelsesplanleggin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Vis tidsplan-ikon" descr="Kalender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Rektangel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ktangel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rihåndsform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22</xdr:row>
      <xdr:rowOff>8404</xdr:rowOff>
    </xdr:from>
    <xdr:to>
      <xdr:col>2</xdr:col>
      <xdr:colOff>616488</xdr:colOff>
      <xdr:row>23</xdr:row>
      <xdr:rowOff>8404</xdr:rowOff>
    </xdr:to>
    <xdr:grpSp>
      <xdr:nvGrpSpPr>
        <xdr:cNvPr id="111" name="Legg til hendelse" descr="Velg for å legge til ny hendelse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1728000" cy="190500"/>
          <a:chOff x="298188" y="4809004"/>
          <a:chExt cx="1423636" cy="190500"/>
        </a:xfrm>
      </xdr:grpSpPr>
      <xdr:sp macro="" textlink="">
        <xdr:nvSpPr>
          <xdr:cNvPr id="112" name="Avrundet rektangel 111">
            <a:hlinkClick xmlns:r="http://schemas.openxmlformats.org/officeDocument/2006/relationships" r:id="rId1" tooltip="Velg for å legge til ny hendelse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423636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nb-no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LEGG TIL</a:t>
            </a:r>
            <a:r>
              <a:rPr lang="nb-no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HENDELSE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Legg til hendelse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ktangel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rihåndsform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179578</xdr:colOff>
      <xdr:row>20</xdr:row>
      <xdr:rowOff>7845</xdr:rowOff>
    </xdr:from>
    <xdr:to>
      <xdr:col>2</xdr:col>
      <xdr:colOff>612178</xdr:colOff>
      <xdr:row>21</xdr:row>
      <xdr:rowOff>7845</xdr:rowOff>
    </xdr:to>
    <xdr:grpSp>
      <xdr:nvGrpSpPr>
        <xdr:cNvPr id="117" name="Rediger tidspunkter" descr="Velg for å redigere tidsintervaller i hendelsesplanleggin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8" y="4294095"/>
          <a:ext cx="1728000" cy="190500"/>
          <a:chOff x="303403" y="4513170"/>
          <a:chExt cx="1415349" cy="190500"/>
        </a:xfrm>
      </xdr:grpSpPr>
      <xdr:sp macro="" textlink="">
        <xdr:nvSpPr>
          <xdr:cNvPr id="118" name="Avrundet rektangel 117">
            <a:hlinkClick xmlns:r="http://schemas.openxmlformats.org/officeDocument/2006/relationships" r:id="rId2" tooltip="Velg for å redigere tidsintervaller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3" y="4513170"/>
            <a:ext cx="1415349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nb-no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REDIGERE TIDSPUNKTER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Rediger tidspunkter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ktangel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rihåndsform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Verktøykasse-ikon" descr="Koffert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Rektangel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ktangel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rihåndsform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Klokke-ikon" descr="Klokke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2677390" y="524740"/>
          <a:ext cx="317659" cy="314671"/>
          <a:chOff x="270" y="53"/>
          <a:chExt cx="29" cy="29"/>
        </a:xfrm>
      </xdr:grpSpPr>
      <xdr:sp macro="" textlink="">
        <xdr:nvSpPr>
          <xdr:cNvPr id="157" name="Rektangel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ihåndsform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ktangel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ktangel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ktangel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ktangel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ihåndsform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ihåndsform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ihåndsform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ihåndsform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ihåndsform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ihåndsform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ihåndsform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ihåndsform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ihåndsform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Kamera-ikon" descr="Kamera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5876709" y="534265"/>
          <a:ext cx="432547" cy="292763"/>
          <a:chOff x="306" y="55"/>
          <a:chExt cx="291" cy="27"/>
        </a:xfrm>
      </xdr:grpSpPr>
      <xdr:sp macro="" textlink="">
        <xdr:nvSpPr>
          <xdr:cNvPr id="174" name="Rektangel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ktangel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rihåndsform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206528</xdr:colOff>
      <xdr:row>1</xdr:row>
      <xdr:rowOff>301724</xdr:rowOff>
    </xdr:to>
    <xdr:grpSp>
      <xdr:nvGrpSpPr>
        <xdr:cNvPr id="177" name="Notater-ikon" descr="Memo-ikon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9420225" y="524740"/>
          <a:ext cx="368453" cy="281809"/>
          <a:chOff x="89" y="56"/>
          <a:chExt cx="781" cy="26"/>
        </a:xfrm>
      </xdr:grpSpPr>
      <xdr:sp macro="" textlink="">
        <xdr:nvSpPr>
          <xdr:cNvPr id="179" name="Rektangel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ihåndsform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ihåndsform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290293</xdr:colOff>
      <xdr:row>10</xdr:row>
      <xdr:rowOff>182654</xdr:rowOff>
    </xdr:from>
    <xdr:to>
      <xdr:col>2</xdr:col>
      <xdr:colOff>1033168</xdr:colOff>
      <xdr:row>11</xdr:row>
      <xdr:rowOff>163043</xdr:rowOff>
    </xdr:to>
    <xdr:sp macro="" textlink="">
      <xdr:nvSpPr>
        <xdr:cNvPr id="2" name="Rediger instrumentbord" descr="Navigasjonsknapp for å vise Dagsplan">
          <a:hlinkClick xmlns:r="http://schemas.openxmlformats.org/officeDocument/2006/relationships" r:id="rId1" tooltip="Velg for å vise Dagsplan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1268" y="2573429"/>
          <a:ext cx="2124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nb-no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VIS</a:t>
          </a:r>
          <a:r>
            <a:rPr lang="nb-no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DAGSPLAN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297516</xdr:colOff>
      <xdr:row>9</xdr:row>
      <xdr:rowOff>21292</xdr:rowOff>
    </xdr:from>
    <xdr:to>
      <xdr:col>2</xdr:col>
      <xdr:colOff>1040391</xdr:colOff>
      <xdr:row>10</xdr:row>
      <xdr:rowOff>1681</xdr:rowOff>
    </xdr:to>
    <xdr:sp macro="" textlink="">
      <xdr:nvSpPr>
        <xdr:cNvPr id="3" name="Rediger tidspunkter" descr="Navigasjonsknapp for å redigere tidsintervaller i hendelsesplanlegging">
          <a:hlinkClick xmlns:r="http://schemas.openxmlformats.org/officeDocument/2006/relationships" r:id="rId2" tooltip="Velg for å redigere tidsintervaller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8491" y="2221567"/>
          <a:ext cx="2124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nb-no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REDIGERE TIDSPUNKTER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Dato-ikon" descr="Kalender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3228975" y="590550"/>
          <a:ext cx="190500" cy="180975"/>
          <a:chOff x="223" y="69"/>
          <a:chExt cx="20" cy="19"/>
        </a:xfrm>
      </xdr:grpSpPr>
      <xdr:sp macro="" textlink="">
        <xdr:nvSpPr>
          <xdr:cNvPr id="2052" name="Rektangel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rihåndsform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Tidspunkt-ikon" descr="Klokke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819650" y="590550"/>
          <a:ext cx="180975" cy="180975"/>
          <a:chOff x="390" y="69"/>
          <a:chExt cx="19" cy="19"/>
        </a:xfrm>
      </xdr:grpSpPr>
      <xdr:sp macro="" textlink="">
        <xdr:nvSpPr>
          <xdr:cNvPr id="2057" name="Rektangel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rihåndsform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Beskrivelse-ikon" descr="Beskrivelse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6419850" y="600075"/>
          <a:ext cx="200025" cy="161925"/>
          <a:chOff x="530" y="70"/>
          <a:chExt cx="21" cy="17"/>
        </a:xfrm>
      </xdr:grpSpPr>
      <xdr:sp macro="" textlink="">
        <xdr:nvSpPr>
          <xdr:cNvPr id="2062" name="Rektangel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rihåndsform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Tidspunkt-ikon" descr="Klokke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2943225" y="591671"/>
          <a:ext cx="180975" cy="170329"/>
          <a:chOff x="30" y="8"/>
          <a:chExt cx="19" cy="94"/>
        </a:xfrm>
      </xdr:grpSpPr>
      <xdr:sp macro="" textlink="">
        <xdr:nvSpPr>
          <xdr:cNvPr id="3074" name="Autofigur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ktangel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rihåndsform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Klokke-ikon" descr="Klokke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Rektangel 9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rihåndsform 10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Rektangel 11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Rektangel 12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Rektangel 13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Rektangel 14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Frihåndsform 15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Frihåndsform 16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Frihåndsform 17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Frihåndsform 18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ihåndsform 19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Frihåndsform 20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Frihåndsform 21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Frihåndsform 22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rihåndsform 23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13</xdr:row>
      <xdr:rowOff>8404</xdr:rowOff>
    </xdr:from>
    <xdr:to>
      <xdr:col>2</xdr:col>
      <xdr:colOff>483138</xdr:colOff>
      <xdr:row>13</xdr:row>
      <xdr:rowOff>198904</xdr:rowOff>
    </xdr:to>
    <xdr:grpSp>
      <xdr:nvGrpSpPr>
        <xdr:cNvPr id="26" name="Legg til hendelse" descr="Velg for å legge til ny hendelse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1728000" cy="190500"/>
          <a:chOff x="298188" y="4809004"/>
          <a:chExt cx="1423636" cy="190500"/>
        </a:xfrm>
      </xdr:grpSpPr>
      <xdr:sp macro="" textlink="">
        <xdr:nvSpPr>
          <xdr:cNvPr id="27" name="Avrundet rektangel 111">
            <a:hlinkClick xmlns:r="http://schemas.openxmlformats.org/officeDocument/2006/relationships" r:id="rId1" tooltip="Velg for å legge til ny hendelse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423636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nb-no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LEGG TIL</a:t>
            </a:r>
            <a:r>
              <a:rPr lang="nb-no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HENDELSE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28" name="Legg til hendelse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Rektangel 15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Frihåndsform 16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179578</xdr:colOff>
      <xdr:row>11</xdr:row>
      <xdr:rowOff>36420</xdr:rowOff>
    </xdr:from>
    <xdr:to>
      <xdr:col>2</xdr:col>
      <xdr:colOff>478828</xdr:colOff>
      <xdr:row>11</xdr:row>
      <xdr:rowOff>226920</xdr:rowOff>
    </xdr:to>
    <xdr:grpSp>
      <xdr:nvGrpSpPr>
        <xdr:cNvPr id="31" name="Rediger tidspunkter" descr="Velg for å redigere tidsintervaller i hendelsesplanlegging">
          <a:hlinkClick xmlns:r="http://schemas.openxmlformats.org/officeDocument/2006/relationships" r:id="rId2" tooltip="Velg for å vise Tidsplan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8" y="3036795"/>
          <a:ext cx="1728000" cy="190500"/>
          <a:chOff x="303403" y="4513170"/>
          <a:chExt cx="1415349" cy="190500"/>
        </a:xfrm>
      </xdr:grpSpPr>
      <xdr:sp macro="" textlink="">
        <xdr:nvSpPr>
          <xdr:cNvPr id="32" name="Avrundet rektangel 117">
            <a:hlinkClick xmlns:r="http://schemas.openxmlformats.org/officeDocument/2006/relationships" r:id="rId2" tooltip="Velg for å vise Tidsplan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3" y="4513170"/>
            <a:ext cx="1415349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nb-no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VIS</a:t>
            </a:r>
            <a:r>
              <a:rPr lang="nb-no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DAGSPLAN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33" name="Rediger tidspunkter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Rektangel 20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Frihåndsform 21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Verktøykasse-ikon" descr="Koffert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Rektangel 25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Rektangel 26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Frihåndsform 27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DailySchedule" displayName="DailySchedule" ref="E3:F75" headerRowCount="0" totalsRowShown="0">
  <tableColumns count="2">
    <tableColumn id="1" xr3:uid="{00000000-0010-0000-0000-000001000000}" name="Time" headerRowDxfId="12" dataCellStyle="Klokkeslett">
      <calculatedColumnFormula>Tidsintervaller!E3</calculatedColumnFormula>
    </tableColumn>
    <tableColumn id="2" xr3:uid="{00000000-0010-0000-0000-000002000000}" name="Description" headerRowDxfId="11" dataCellStyle="Normal">
      <calculatedColumnFormula>IFERROR(INDEX(EventScheduler[],MATCH(DATEVALUE(DateVal)&amp;DailySchedule[[#This Row],[Time]],LookUpDateAndTime,0),3),"")</calculatedColumnFormula>
    </tableColumn>
  </tableColumns>
  <tableStyleInfo name="Dagsplan" showFirstColumn="0" showLastColumn="0" showRowStripes="1" showColumnStripes="0"/>
  <extLst>
    <ext xmlns:x14="http://schemas.microsoft.com/office/spreadsheetml/2009/9/main" uri="{504A1905-F514-4f6f-8877-14C23A59335A}">
      <x14:table altTextSummary="Dagsplan inkludert hendelser for spesifikke tidsintervaller, som nevnt i Hendelsesplanlegging-ark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ventScheduler" displayName="EventScheduler" ref="E2:H15" headerRowDxfId="10" dataDxfId="9">
  <autoFilter ref="E2:H15" xr:uid="{00000000-0009-0000-0100-000003000000}"/>
  <tableColumns count="4">
    <tableColumn id="1" xr3:uid="{00000000-0010-0000-0100-000001000000}" name="DATO" totalsRowLabel="Totalt" totalsRowDxfId="5" dataCellStyle="Table_Date"/>
    <tableColumn id="2" xr3:uid="{00000000-0010-0000-0100-000002000000}" name="KLOKKESLETT" totalsRowDxfId="6" dataCellStyle="Klokkeslett"/>
    <tableColumn id="3" xr3:uid="{00000000-0010-0000-0100-000003000000}" name="BESKRIVELSE" totalsRowDxfId="7" dataCellStyle="Table_Details"/>
    <tableColumn id="4" xr3:uid="{00000000-0010-0000-0100-000004000000}" name="UNIK VERDI (BEREGNET)" totalsRowFunction="count" totalsRowDxfId="8" dataCellStyle="Normal">
      <calculatedColumnFormula>EventScheduler[[#This Row],[DATO]]&amp;"|"&amp;COUNTIF($E$3:E3,E3)</calculatedColumnFormula>
    </tableColumn>
  </tableColumns>
  <tableStyleInfo name="Tidsintervaller" showFirstColumn="0" showLastColumn="0" showRowStripes="1" showColumnStripes="0"/>
  <extLst>
    <ext xmlns:x14="http://schemas.microsoft.com/office/spreadsheetml/2009/9/main" uri="{504A1905-F514-4f6f-8877-14C23A59335A}">
      <x14:table altTextSummary="Denne tabellen viser dato, tidspunkt og beskrivelse for hendelse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Klokkeslett" displayName="Klokkeslett_1" ref="E2:E75" totalsRowShown="0" headerRowCellStyle="Event_Header" dataCellStyle="Klokkeslett">
  <autoFilter ref="E2:E75" xr:uid="{00000000-0009-0000-0100-000001000000}"/>
  <tableColumns count="1">
    <tableColumn id="1" xr3:uid="{00000000-0010-0000-0200-000001000000}" name="Klokkeslett" dataCellStyle="Klokkeslett">
      <calculatedColumnFormula>IFERROR(IF($E2+Økning&gt;EndTime,"",$E2+Økning),"")</calculatedColumnFormula>
    </tableColumn>
  </tableColumns>
  <tableStyleInfo name="Tidsintervaller" showFirstColumn="0" showLastColumn="0" showRowStripes="1" showColumnStripes="0"/>
  <extLst>
    <ext xmlns:x14="http://schemas.microsoft.com/office/spreadsheetml/2009/9/main" uri="{504A1905-F514-4f6f-8877-14C23A59335A}">
      <x14:table altTextSummary="Liste over tidsintervaller som vises i Dagsplan-arke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75"/>
  <sheetViews>
    <sheetView showGridLines="0" tabSelected="1" zoomScaleNormal="100" workbookViewId="0"/>
  </sheetViews>
  <sheetFormatPr baseColWidth="10" defaultColWidth="9.140625" defaultRowHeight="15" x14ac:dyDescent="0.25"/>
  <cols>
    <col min="1" max="1" width="2.7109375" customWidth="1"/>
    <col min="2" max="3" width="16.7109375" customWidth="1"/>
    <col min="4" max="4" width="2.7109375" customWidth="1"/>
    <col min="5" max="5" width="14.140625" customWidth="1"/>
    <col min="6" max="6" width="31" customWidth="1"/>
    <col min="7" max="7" width="2.7109375" customWidth="1"/>
    <col min="8" max="8" width="17.7109375" customWidth="1"/>
    <col min="9" max="9" width="12.85546875" customWidth="1"/>
    <col min="10" max="10" width="20.42578125" customWidth="1"/>
    <col min="11" max="11" width="2.7109375" customWidth="1"/>
    <col min="12" max="12" width="3.28515625" customWidth="1"/>
    <col min="13" max="13" width="44.85546875" customWidth="1"/>
    <col min="14" max="14" width="2.7109375" customWidth="1"/>
  </cols>
  <sheetData>
    <row r="1" spans="2:13" ht="39.950000000000003" customHeight="1" x14ac:dyDescent="0.25">
      <c r="B1" s="23" t="s">
        <v>0</v>
      </c>
    </row>
    <row r="2" spans="2:13" ht="27.95" customHeight="1" x14ac:dyDescent="0.25">
      <c r="B2" s="36">
        <f ca="1">IFERROR(DAY(DateVal),"")</f>
        <v>6</v>
      </c>
      <c r="C2" s="36"/>
      <c r="E2" s="43" t="s">
        <v>10</v>
      </c>
      <c r="F2" s="24" t="str">
        <f ca="1">IFERROR(UPPER(TEXT(DATE(ReportYear,MonthNumber,ReportDay),"d. mmmm åååå")),"")</f>
        <v>6. SEPTEMBER 2019</v>
      </c>
      <c r="H2" s="9" t="s">
        <v>11</v>
      </c>
      <c r="I2" s="9"/>
      <c r="J2" s="9"/>
      <c r="L2" s="10" t="s">
        <v>12</v>
      </c>
      <c r="M2" s="10"/>
    </row>
    <row r="3" spans="2:13" ht="15" customHeight="1" x14ac:dyDescent="0.25">
      <c r="B3" s="36"/>
      <c r="C3" s="36"/>
      <c r="E3" s="14">
        <f>Tidsintervaller!E3</f>
        <v>0.25</v>
      </c>
      <c r="F3" s="4" t="str">
        <f ca="1">IFERROR(INDEX(EventScheduler[],MATCH(DATEVALUE(DateVal)&amp;DailySchedule[[#This Row],[Time]],LookUpDateAndTime,0),3),"")</f>
        <v>Våkne</v>
      </c>
      <c r="H3" s="32" t="str">
        <f ca="1">IFERROR(TEXT(DATEVALUE(DateVal)+1,"dddd"),"")</f>
        <v>lørdag</v>
      </c>
      <c r="I3" s="45">
        <f ca="1">IFERROR(INDEX(EventScheduler[],MATCH($H$6&amp;"|"&amp;ROW(A1),EventScheduler[UNIK VERDI (BEREGNET)],0),2),"")</f>
        <v>0.27083333333333331</v>
      </c>
      <c r="J3" s="29" t="str">
        <f ca="1">IFERROR(INDEX(EventScheduler[],MATCH($H$6&amp;"|"&amp;ROW(A1),EventScheduler[UNIK VERDI (BEREGNET)],0),3),"")</f>
        <v>Frokost</v>
      </c>
      <c r="L3" s="26"/>
      <c r="M3" s="34" t="s">
        <v>13</v>
      </c>
    </row>
    <row r="4" spans="2:13" ht="15" customHeight="1" x14ac:dyDescent="0.25">
      <c r="B4" s="36"/>
      <c r="C4" s="36"/>
      <c r="E4" s="14">
        <f>Tidsintervaller!E4</f>
        <v>0.26041666666666669</v>
      </c>
      <c r="F4" s="4" t="str">
        <f ca="1">IFERROR(INDEX(EventScheduler[],MATCH(DATEVALUE(DateVal)&amp;DailySchedule[[#This Row],[Time]],LookUpDateAndTime,0),3),"")</f>
        <v/>
      </c>
      <c r="H4" s="33" t="str">
        <f ca="1">IFERROR(TEXT(DATEVALUE(DateVal)+1,"d"),"")</f>
        <v>7</v>
      </c>
      <c r="I4" s="46">
        <f ca="1">IFERROR(INDEX(EventScheduler[],MATCH($H$6&amp;"|"&amp;ROW(A2),EventScheduler[UNIK VERDI (BEREGNET)],0),2),"")</f>
        <v>0.3125</v>
      </c>
      <c r="J4" s="30" t="str">
        <f ca="1">IFERROR(INDEX(EventScheduler[],MATCH($H$6&amp;"|"&amp;ROW(A2),EventScheduler[UNIK VERDI (BEREGNET)],0),3),"")</f>
        <v>Dra på arbeid</v>
      </c>
      <c r="L4" s="20"/>
      <c r="M4" s="34"/>
    </row>
    <row r="5" spans="2:13" ht="15" customHeight="1" x14ac:dyDescent="0.25">
      <c r="B5" s="36"/>
      <c r="C5" s="36"/>
      <c r="E5" s="14">
        <f>Tidsintervaller!E5</f>
        <v>0.27083333333333337</v>
      </c>
      <c r="F5" s="4" t="str">
        <f ca="1">IFERROR(INDEX(EventScheduler[],MATCH(DATEVALUE(DateVal)&amp;DailySchedule[[#This Row],[Time]],LookUpDateAndTime,0),3),"")</f>
        <v>Dusje</v>
      </c>
      <c r="H5" s="33"/>
      <c r="I5" s="46" t="str">
        <f ca="1">IFERROR(INDEX(EventScheduler[],MATCH($H$6&amp;"|"&amp;ROW(A3),EventScheduler[UNIK VERDI (BEREGNET)],0),2),"")</f>
        <v/>
      </c>
      <c r="J5" s="30" t="str">
        <f ca="1">IFERROR(INDEX(EventScheduler[],MATCH($H$6&amp;"|"&amp;ROW(A3),EventScheduler[UNIK VERDI (BEREGNET)],0),3),"")</f>
        <v/>
      </c>
      <c r="L5" s="27"/>
      <c r="M5" s="34"/>
    </row>
    <row r="6" spans="2:13" ht="15" customHeight="1" x14ac:dyDescent="0.25">
      <c r="B6" s="36"/>
      <c r="C6" s="36"/>
      <c r="E6" s="14">
        <f>Tidsintervaller!E6</f>
        <v>0.28125000000000006</v>
      </c>
      <c r="F6" s="4" t="str">
        <f ca="1">IFERROR(INDEX(EventScheduler[],MATCH(DATEVALUE(DateVal)&amp;DailySchedule[[#This Row],[Time]],LookUpDateAndTime,0),3),"")</f>
        <v/>
      </c>
      <c r="H6" s="3">
        <f ca="1">IFERROR(DateVal+1,"")</f>
        <v>43715</v>
      </c>
      <c r="I6" s="46" t="str">
        <f ca="1">IFERROR(INDEX(EventScheduler[],MATCH($H$6&amp;"|"&amp;ROW(A4),EventScheduler[UNIK VERDI (BEREGNET)],0),2),"")</f>
        <v/>
      </c>
      <c r="J6" s="30" t="str">
        <f ca="1">IFERROR(INDEX(EventScheduler[],MATCH($H$6&amp;"|"&amp;ROW(A4),EventScheduler[UNIK VERDI (BEREGNET)],0),3),"")</f>
        <v/>
      </c>
      <c r="L6" s="25"/>
      <c r="M6" s="34" t="s">
        <v>14</v>
      </c>
    </row>
    <row r="7" spans="2:13" ht="15" customHeight="1" x14ac:dyDescent="0.25">
      <c r="B7" s="38" t="str">
        <f ca="1">IFERROR(TEXT(DateVal,"dddd"),"")</f>
        <v>fredag</v>
      </c>
      <c r="C7" s="38"/>
      <c r="E7" s="14">
        <f>Tidsintervaller!E7</f>
        <v>0.29166666666666674</v>
      </c>
      <c r="F7" s="4" t="str">
        <f ca="1">IFERROR(INDEX(EventScheduler[],MATCH(DATEVALUE(DateVal)&amp;DailySchedule[[#This Row],[Time]],LookUpDateAndTime,0),3),"")</f>
        <v/>
      </c>
      <c r="H7" s="1"/>
      <c r="I7" s="46" t="str">
        <f ca="1">IFERROR(INDEX(EventScheduler[],MATCH($H$6&amp;"|"&amp;ROW(A5),EventScheduler[UNIK VERDI (BEREGNET)],0),2),"")</f>
        <v/>
      </c>
      <c r="J7" s="30" t="str">
        <f ca="1">IFERROR(INDEX(EventScheduler[],MATCH($H$6&amp;"|"&amp;ROW(A5),EventScheduler[UNIK VERDI (BEREGNET)],0),3),"")</f>
        <v/>
      </c>
      <c r="L7" s="20"/>
      <c r="M7" s="34"/>
    </row>
    <row r="8" spans="2:13" ht="15" customHeight="1" x14ac:dyDescent="0.25">
      <c r="B8" s="38"/>
      <c r="C8" s="38"/>
      <c r="E8" s="14">
        <f>Tidsintervaller!E8</f>
        <v>0.30208333333333343</v>
      </c>
      <c r="F8" s="4" t="str">
        <f ca="1">IFERROR(INDEX(EventScheduler[],MATCH(DATEVALUE(DateVal)&amp;DailySchedule[[#This Row],[Time]],LookUpDateAndTime,0),3),"")</f>
        <v/>
      </c>
      <c r="H8" s="2"/>
      <c r="I8" s="46" t="str">
        <f ca="1">IFERROR(INDEX(EventScheduler[],MATCH($H$6&amp;"|"&amp;ROW(A6),EventScheduler[UNIK VERDI (BEREGNET)],0),2),"")</f>
        <v/>
      </c>
      <c r="J8" s="31" t="str">
        <f ca="1">IFERROR(INDEX(EventScheduler[],MATCH($H$6&amp;"|"&amp;ROW(A6),EventScheduler[UNIK VERDI (BEREGNET)],0),3),"")</f>
        <v/>
      </c>
      <c r="L8" s="27"/>
      <c r="M8" s="34"/>
    </row>
    <row r="9" spans="2:13" ht="15" customHeight="1" x14ac:dyDescent="0.25">
      <c r="B9" s="38"/>
      <c r="C9" s="38"/>
      <c r="E9" s="14">
        <f>Tidsintervaller!E9</f>
        <v>0.31250000000000011</v>
      </c>
      <c r="F9" s="4" t="str">
        <f ca="1">IFERROR(INDEX(EventScheduler[],MATCH(DATEVALUE(DateVal)&amp;DailySchedule[[#This Row],[Time]],LookUpDateAndTime,0),3),"")</f>
        <v>Dra på arbeid</v>
      </c>
      <c r="H9" s="32" t="str">
        <f ca="1">IFERROR(TEXT(DATEVALUE(DateVal)+2,"dddd"),"")</f>
        <v>søndag</v>
      </c>
      <c r="I9" s="45" t="str">
        <f ca="1">IFERROR(INDEX(EventScheduler[],MATCH($H$12&amp;"|"&amp;ROW(A1),EventScheduler[UNIK VERDI (BEREGNET)],0),2),"")</f>
        <v/>
      </c>
      <c r="J9" s="29" t="str">
        <f ca="1">IFERROR(INDEX(EventScheduler[],MATCH($H$12&amp;"|"&amp;ROW(A1),EventScheduler[UNIK VERDI (BEREGNET)],0),3),"")</f>
        <v/>
      </c>
      <c r="L9" s="25"/>
      <c r="M9" s="34"/>
    </row>
    <row r="10" spans="2:13" ht="15" customHeight="1" x14ac:dyDescent="0.25">
      <c r="E10" s="14">
        <f>Tidsintervaller!E10</f>
        <v>0.3229166666666668</v>
      </c>
      <c r="F10" s="4" t="str">
        <f ca="1">IFERROR(INDEX(EventScheduler[],MATCH(DATEVALUE(DateVal)&amp;DailySchedule[[#This Row],[Time]],LookUpDateAndTime,0),3),"")</f>
        <v/>
      </c>
      <c r="H10" s="33" t="str">
        <f ca="1">IFERROR(TEXT(DATEVALUE(DateVal)+2,"d"),"")</f>
        <v>8</v>
      </c>
      <c r="I10" s="46" t="str">
        <f ca="1">IFERROR(INDEX(EventScheduler[],MATCH($H$12&amp;"|"&amp;ROW(A2),EventScheduler[UNIK VERDI (BEREGNET)],0),2),"")</f>
        <v/>
      </c>
      <c r="J10" s="30" t="str">
        <f ca="1">IFERROR(INDEX(EventScheduler[],MATCH($H$12&amp;"|"&amp;ROW(A2),EventScheduler[UNIK VERDI (BEREGNET)],0),3),"")</f>
        <v/>
      </c>
      <c r="L10" s="20"/>
      <c r="M10" s="34"/>
    </row>
    <row r="11" spans="2:13" ht="15" customHeight="1" x14ac:dyDescent="0.25">
      <c r="B11" s="37" t="s">
        <v>1</v>
      </c>
      <c r="C11" s="37"/>
      <c r="E11" s="14">
        <f>Tidsintervaller!E11</f>
        <v>0.33333333333333348</v>
      </c>
      <c r="F11" s="4" t="str">
        <f ca="1">IFERROR(INDEX(EventScheduler[],MATCH(DATEVALUE(DateVal)&amp;DailySchedule[[#This Row],[Time]],LookUpDateAndTime,0),3),"")</f>
        <v>Starte skiftet mitt</v>
      </c>
      <c r="H11" s="33"/>
      <c r="I11" s="46" t="str">
        <f ca="1">IFERROR(INDEX(EventScheduler[],MATCH($H$12&amp;"|"&amp;ROW(A3),EventScheduler[UNIK VERDI (BEREGNET)],0),2),"")</f>
        <v/>
      </c>
      <c r="J11" s="30" t="str">
        <f ca="1">IFERROR(INDEX(EventScheduler[],MATCH($H$12&amp;"|"&amp;ROW(A3),EventScheduler[UNIK VERDI (BEREGNET)],0),3),"")</f>
        <v/>
      </c>
      <c r="L11" s="27"/>
      <c r="M11" s="34"/>
    </row>
    <row r="12" spans="2:13" ht="15" customHeight="1" x14ac:dyDescent="0.25">
      <c r="E12" s="14">
        <f>Tidsintervaller!E12</f>
        <v>0.34375000000000017</v>
      </c>
      <c r="F12" s="4" t="str">
        <f ca="1">IFERROR(INDEX(EventScheduler[],MATCH(DATEVALUE(DateVal)&amp;DailySchedule[[#This Row],[Time]],LookUpDateAndTime,0),3),"")</f>
        <v/>
      </c>
      <c r="H12" s="3">
        <f ca="1">IFERROR(DateVal+2,"")</f>
        <v>43716</v>
      </c>
      <c r="I12" s="46" t="str">
        <f ca="1">IFERROR(INDEX(EventScheduler[],MATCH($H$12&amp;"|"&amp;ROW(A4),EventScheduler[UNIK VERDI (BEREGNET)],0),2),"")</f>
        <v/>
      </c>
      <c r="J12" s="30" t="str">
        <f ca="1">IFERROR(INDEX(EventScheduler[],MATCH($H$12&amp;"|"&amp;ROW(A4),EventScheduler[UNIK VERDI (BEREGNET)],0),3),"")</f>
        <v/>
      </c>
      <c r="L12" s="25"/>
      <c r="M12" s="34"/>
    </row>
    <row r="13" spans="2:13" ht="15" customHeight="1" x14ac:dyDescent="0.25">
      <c r="B13" s="19" t="s">
        <v>2</v>
      </c>
      <c r="C13" s="18"/>
      <c r="E13" s="14">
        <f>Tidsintervaller!E13</f>
        <v>0.35416666666666685</v>
      </c>
      <c r="F13" s="4" t="str">
        <f ca="1">IFERROR(INDEX(EventScheduler[],MATCH(DATEVALUE(DateVal)&amp;DailySchedule[[#This Row],[Time]],LookUpDateAndTime,0),3),"")</f>
        <v/>
      </c>
      <c r="H13" s="1"/>
      <c r="I13" s="46" t="str">
        <f ca="1">IFERROR(INDEX(EventScheduler[],MATCH($H$12&amp;"|"&amp;ROW(A5),EventScheduler[UNIK VERDI (BEREGNET)],0),2),"")</f>
        <v/>
      </c>
      <c r="J13" s="30" t="str">
        <f ca="1">IFERROR(INDEX(EventScheduler[],MATCH($H$12&amp;"|"&amp;ROW(A5),EventScheduler[UNIK VERDI (BEREGNET)],0),3),"")</f>
        <v/>
      </c>
      <c r="L13" s="20"/>
      <c r="M13" s="34"/>
    </row>
    <row r="14" spans="2:13" ht="15" customHeight="1" x14ac:dyDescent="0.25">
      <c r="B14" s="5"/>
      <c r="E14" s="14">
        <f>Tidsintervaller!E14</f>
        <v>0.36458333333333354</v>
      </c>
      <c r="F14" s="4" t="str">
        <f ca="1">IFERROR(INDEX(EventScheduler[],MATCH(DATEVALUE(DateVal)&amp;DailySchedule[[#This Row],[Time]],LookUpDateAndTime,0),3),"")</f>
        <v/>
      </c>
      <c r="H14" s="2"/>
      <c r="I14" s="46" t="str">
        <f ca="1">IFERROR(INDEX(EventScheduler[],MATCH($H$12&amp;"|"&amp;ROW(A6),EventScheduler[UNIK VERDI (BEREGNET)],0),2),"")</f>
        <v/>
      </c>
      <c r="J14" s="31" t="str">
        <f ca="1">IFERROR(INDEX(EventScheduler[],MATCH($H$12&amp;"|"&amp;ROW(A6),EventScheduler[UNIK VERDI (BEREGNET)],0),3),"")</f>
        <v/>
      </c>
      <c r="L14" s="27"/>
      <c r="M14" s="34"/>
    </row>
    <row r="15" spans="2:13" ht="15" customHeight="1" x14ac:dyDescent="0.25">
      <c r="B15" s="19" t="s">
        <v>3</v>
      </c>
      <c r="C15" s="18"/>
      <c r="E15" s="14">
        <f>Tidsintervaller!E15</f>
        <v>0.37500000000000022</v>
      </c>
      <c r="F15" s="4" t="str">
        <f ca="1">IFERROR(INDEX(EventScheduler[],MATCH(DATEVALUE(DateVal)&amp;DailySchedule[[#This Row],[Time]],LookUpDateAndTime,0),3),"")</f>
        <v/>
      </c>
      <c r="H15" s="32" t="str">
        <f ca="1">IFERROR(TEXT(DATEVALUE(DateVal)+3,"dddd"),"")</f>
        <v>mandag</v>
      </c>
      <c r="I15" s="45" t="str">
        <f ca="1">IFERROR(INDEX(EventScheduler[],MATCH($H$18&amp;"|"&amp;ROW(A1),EventScheduler[UNIK VERDI (BEREGNET)],0),2),"")</f>
        <v/>
      </c>
      <c r="J15" s="29" t="str">
        <f ca="1">IFERROR(INDEX(EventScheduler[],MATCH($H$18&amp;"|"&amp;ROW(A1),EventScheduler[UNIK VERDI (BEREGNET)],0),3),"")</f>
        <v/>
      </c>
      <c r="L15" s="25"/>
      <c r="M15" s="34"/>
    </row>
    <row r="16" spans="2:13" ht="15" customHeight="1" x14ac:dyDescent="0.25">
      <c r="B16" s="5"/>
      <c r="C16" s="4"/>
      <c r="E16" s="14">
        <f>Tidsintervaller!E16</f>
        <v>0.38541666666666691</v>
      </c>
      <c r="F16" s="4" t="str">
        <f ca="1">IFERROR(INDEX(EventScheduler[],MATCH(DATEVALUE(DateVal)&amp;DailySchedule[[#This Row],[Time]],LookUpDateAndTime,0),3),"")</f>
        <v/>
      </c>
      <c r="H16" s="33" t="str">
        <f ca="1">IFERROR(TEXT(DATEVALUE(DateVal)+3,"d"),"")</f>
        <v>9</v>
      </c>
      <c r="I16" s="46" t="str">
        <f ca="1">IFERROR(INDEX(EventScheduler[],MATCH($H$18&amp;"|"&amp;ROW(A2),EventScheduler[UNIK VERDI (BEREGNET)],0),2),"")</f>
        <v/>
      </c>
      <c r="J16" s="30" t="str">
        <f ca="1">IFERROR(INDEX(EventScheduler[],MATCH($H$18&amp;"|"&amp;ROW(A2),EventScheduler[UNIK VERDI (BEREGNET)],0),3),"")</f>
        <v/>
      </c>
      <c r="L16" s="20"/>
      <c r="M16" s="34"/>
    </row>
    <row r="17" spans="2:13" ht="15" customHeight="1" x14ac:dyDescent="0.25">
      <c r="B17" s="19" t="s">
        <v>4</v>
      </c>
      <c r="C17" s="18"/>
      <c r="E17" s="14">
        <f>Tidsintervaller!E17</f>
        <v>0.39583333333333359</v>
      </c>
      <c r="F17" s="4" t="str">
        <f ca="1">IFERROR(INDEX(EventScheduler[],MATCH(DATEVALUE(DateVal)&amp;DailySchedule[[#This Row],[Time]],LookUpDateAndTime,0),3),"")</f>
        <v/>
      </c>
      <c r="H17" s="33"/>
      <c r="I17" s="46" t="str">
        <f ca="1">IFERROR(INDEX(EventScheduler[],MATCH($H$18&amp;"|"&amp;ROW(A3),EventScheduler[UNIK VERDI (BEREGNET)],0),2),"")</f>
        <v/>
      </c>
      <c r="J17" s="30" t="str">
        <f ca="1">IFERROR(INDEX(EventScheduler[],MATCH($H$18&amp;"|"&amp;ROW(A3),EventScheduler[UNIK VERDI (BEREGNET)],0),3),"")</f>
        <v/>
      </c>
      <c r="L17" s="27"/>
      <c r="M17" s="34"/>
    </row>
    <row r="18" spans="2:13" ht="15" customHeight="1" x14ac:dyDescent="0.25">
      <c r="E18" s="14">
        <f>Tidsintervaller!E18</f>
        <v>0.40625000000000028</v>
      </c>
      <c r="F18" s="4" t="str">
        <f ca="1">IFERROR(INDEX(EventScheduler[],MATCH(DATEVALUE(DateVal)&amp;DailySchedule[[#This Row],[Time]],LookUpDateAndTime,0),3),"")</f>
        <v/>
      </c>
      <c r="H18" s="3">
        <f ca="1">IFERROR(DateVal+3,"")</f>
        <v>43717</v>
      </c>
      <c r="I18" s="46" t="str">
        <f ca="1">IFERROR(INDEX(EventScheduler[],MATCH($H$18&amp;"|"&amp;ROW(A4),EventScheduler[UNIK VERDI (BEREGNET)],0),2),"")</f>
        <v/>
      </c>
      <c r="J18" s="30" t="str">
        <f ca="1">IFERROR(INDEX(EventScheduler[],MATCH($H$18&amp;"|"&amp;ROW(A4),EventScheduler[UNIK VERDI (BEREGNET)],0),3),"")</f>
        <v/>
      </c>
      <c r="L18" s="25"/>
      <c r="M18" s="34"/>
    </row>
    <row r="19" spans="2:13" ht="15" customHeight="1" x14ac:dyDescent="0.25">
      <c r="B19" s="37" t="s">
        <v>5</v>
      </c>
      <c r="C19" s="37"/>
      <c r="E19" s="14">
        <f>Tidsintervaller!E19</f>
        <v>0.41666666666666696</v>
      </c>
      <c r="F19" s="4" t="str">
        <f ca="1">IFERROR(INDEX(EventScheduler[],MATCH(DATEVALUE(DateVal)&amp;DailySchedule[[#This Row],[Time]],LookUpDateAndTime,0),3),"")</f>
        <v>Pause</v>
      </c>
      <c r="H19" s="1"/>
      <c r="I19" s="46" t="str">
        <f ca="1">IFERROR(INDEX(EventScheduler[],MATCH($H$18&amp;"|"&amp;ROW(A5),EventScheduler[UNIK VERDI (BEREGNET)],0),2),"")</f>
        <v/>
      </c>
      <c r="J19" s="30" t="str">
        <f ca="1">IFERROR(INDEX(EventScheduler[],MATCH($H$18&amp;"|"&amp;ROW(A5),EventScheduler[UNIK VERDI (BEREGNET)],0),3),"")</f>
        <v/>
      </c>
      <c r="L19" s="20"/>
      <c r="M19" s="34"/>
    </row>
    <row r="20" spans="2:13" ht="15" customHeight="1" x14ac:dyDescent="0.25">
      <c r="E20" s="14">
        <f>Tidsintervaller!E20</f>
        <v>0.42708333333333365</v>
      </c>
      <c r="F20" s="4" t="str">
        <f ca="1">IFERROR(INDEX(EventScheduler[],MATCH(DATEVALUE(DateVal)&amp;DailySchedule[[#This Row],[Time]],LookUpDateAndTime,0),3),"")</f>
        <v/>
      </c>
      <c r="H20" s="2"/>
      <c r="I20" s="46" t="str">
        <f ca="1">IFERROR(INDEX(EventScheduler[],MATCH($H$18&amp;"|"&amp;ROW(A6),EventScheduler[UNIK VERDI (BEREGNET)],0),2),"")</f>
        <v/>
      </c>
      <c r="J20" s="31" t="str">
        <f ca="1">IFERROR(INDEX(EventScheduler[],MATCH($H$18&amp;"|"&amp;ROW(A6),EventScheduler[UNIK VERDI (BEREGNET)],0),3),"")</f>
        <v/>
      </c>
      <c r="L20" s="27"/>
      <c r="M20" s="34"/>
    </row>
    <row r="21" spans="2:13" ht="15" customHeight="1" x14ac:dyDescent="0.25">
      <c r="B21" s="28" t="s">
        <v>6</v>
      </c>
      <c r="E21" s="14">
        <f>Tidsintervaller!E21</f>
        <v>0.43750000000000033</v>
      </c>
      <c r="F21" s="4" t="str">
        <f ca="1">IFERROR(INDEX(EventScheduler[],MATCH(DATEVALUE(DateVal)&amp;DailySchedule[[#This Row],[Time]],LookUpDateAndTime,0),3),"")</f>
        <v/>
      </c>
      <c r="H21" s="32" t="str">
        <f ca="1">IFERROR(TEXT(DATEVALUE(DateVal)+4,"dddd"),"")</f>
        <v>tirsdag</v>
      </c>
      <c r="I21" s="45" t="str">
        <f ca="1">IFERROR(INDEX(EventScheduler[],MATCH($H$24&amp;"|"&amp;ROW(A1),EventScheduler[UNIK VERDI (BEREGNET)],0),2),"")</f>
        <v/>
      </c>
      <c r="J21" s="29" t="str">
        <f ca="1">IFERROR(INDEX(EventScheduler[],MATCH($H$24&amp;"|"&amp;ROW(A1),EventScheduler[UNIK VERDI (BEREGNET)],0),3),"")</f>
        <v/>
      </c>
      <c r="L21" s="25"/>
      <c r="M21" s="34"/>
    </row>
    <row r="22" spans="2:13" ht="15" customHeight="1" x14ac:dyDescent="0.25">
      <c r="E22" s="14">
        <f>Tidsintervaller!E22</f>
        <v>0.44791666666666702</v>
      </c>
      <c r="F22" s="4" t="str">
        <f ca="1">IFERROR(INDEX(EventScheduler[],MATCH(DATEVALUE(DateVal)&amp;DailySchedule[[#This Row],[Time]],LookUpDateAndTime,0),3),"")</f>
        <v/>
      </c>
      <c r="H22" s="33" t="str">
        <f ca="1">IFERROR(TEXT(DATEVALUE(DateVal)+4,"d"),"")</f>
        <v>10</v>
      </c>
      <c r="I22" s="46" t="str">
        <f ca="1">IFERROR(INDEX(EventScheduler[],MATCH($H$24&amp;"|"&amp;ROW(A2),EventScheduler[UNIK VERDI (BEREGNET)],0),2),"")</f>
        <v/>
      </c>
      <c r="J22" s="30" t="str">
        <f ca="1">IFERROR(INDEX(EventScheduler[],MATCH($H$24&amp;"|"&amp;ROW(A2),EventScheduler[UNIK VERDI (BEREGNET)],0),3),"")</f>
        <v/>
      </c>
      <c r="L22" s="20"/>
      <c r="M22" s="34"/>
    </row>
    <row r="23" spans="2:13" ht="15" customHeight="1" x14ac:dyDescent="0.25">
      <c r="B23" s="28" t="s">
        <v>7</v>
      </c>
      <c r="E23" s="14">
        <f>Tidsintervaller!E23</f>
        <v>0.4583333333333337</v>
      </c>
      <c r="F23" s="4" t="str">
        <f ca="1">IFERROR(INDEX(EventScheduler[],MATCH(DATEVALUE(DateVal)&amp;DailySchedule[[#This Row],[Time]],LookUpDateAndTime,0),3),"")</f>
        <v/>
      </c>
      <c r="H23" s="33"/>
      <c r="I23" s="46" t="str">
        <f ca="1">IFERROR(INDEX(EventScheduler[],MATCH($H$24&amp;"|"&amp;ROW(A3),EventScheduler[UNIK VERDI (BEREGNET)],0),2),"")</f>
        <v/>
      </c>
      <c r="J23" s="30" t="str">
        <f ca="1">IFERROR(INDEX(EventScheduler[],MATCH($H$24&amp;"|"&amp;ROW(A3),EventScheduler[UNIK VERDI (BEREGNET)],0),3),"")</f>
        <v/>
      </c>
      <c r="L23" s="27"/>
      <c r="M23" s="34"/>
    </row>
    <row r="24" spans="2:13" ht="15" customHeight="1" x14ac:dyDescent="0.25">
      <c r="E24" s="14">
        <f>Tidsintervaller!E24</f>
        <v>0.46875000000000039</v>
      </c>
      <c r="F24" s="4" t="str">
        <f ca="1">IFERROR(INDEX(EventScheduler[],MATCH(DATEVALUE(DateVal)&amp;DailySchedule[[#This Row],[Time]],LookUpDateAndTime,0),3),"")</f>
        <v/>
      </c>
      <c r="H24" s="3">
        <f ca="1">IFERROR(DateVal+4,"")</f>
        <v>43718</v>
      </c>
      <c r="I24" s="46" t="str">
        <f ca="1">IFERROR(INDEX(EventScheduler[],MATCH($H$24&amp;"|"&amp;ROW(A4),EventScheduler[UNIK VERDI (BEREGNET)],0),2),"")</f>
        <v/>
      </c>
      <c r="J24" s="30" t="str">
        <f ca="1">IFERROR(INDEX(EventScheduler[],MATCH($H$24&amp;"|"&amp;ROW(A4),EventScheduler[UNIK VERDI (BEREGNET)],0),3),"")</f>
        <v/>
      </c>
      <c r="L24" s="25"/>
      <c r="M24" s="34"/>
    </row>
    <row r="25" spans="2:13" ht="15" customHeight="1" x14ac:dyDescent="0.25">
      <c r="B25" s="11" t="s">
        <v>8</v>
      </c>
      <c r="C25" s="12"/>
      <c r="E25" s="14">
        <f>Tidsintervaller!E25</f>
        <v>0.47916666666666707</v>
      </c>
      <c r="F25" s="4" t="str">
        <f ca="1">IFERROR(INDEX(EventScheduler[],MATCH(DATEVALUE(DateVal)&amp;DailySchedule[[#This Row],[Time]],LookUpDateAndTime,0),3),"")</f>
        <v/>
      </c>
      <c r="H25" s="2"/>
      <c r="I25" s="46" t="str">
        <f ca="1">IFERROR(INDEX(EventScheduler[],MATCH($H$24&amp;"|"&amp;ROW(A5),EventScheduler[UNIK VERDI (BEREGNET)],0),2),"")</f>
        <v/>
      </c>
      <c r="J25" s="31" t="str">
        <f ca="1">IFERROR(INDEX(EventScheduler[],MATCH($H$24&amp;"|"&amp;ROW(A5),EventScheduler[UNIK VERDI (BEREGNET)],0),3),"")</f>
        <v/>
      </c>
      <c r="L25" s="20"/>
      <c r="M25" s="34"/>
    </row>
    <row r="26" spans="2:13" ht="15" customHeight="1" x14ac:dyDescent="0.25">
      <c r="B26" s="35" t="s">
        <v>9</v>
      </c>
      <c r="C26" s="35"/>
      <c r="E26" s="14">
        <f>Tidsintervaller!E26</f>
        <v>0.48958333333333376</v>
      </c>
      <c r="F26" s="4" t="str">
        <f ca="1">IFERROR(INDEX(EventScheduler[],MATCH(DATEVALUE(DateVal)&amp;DailySchedule[[#This Row],[Time]],LookUpDateAndTime,0),3),"")</f>
        <v/>
      </c>
      <c r="H26" s="32" t="str">
        <f ca="1">IFERROR(TEXT(DATEVALUE(DateVal)+5,"dddd"),"")</f>
        <v>onsdag</v>
      </c>
      <c r="I26" s="47" t="str">
        <f ca="1">IFERROR(INDEX(EventScheduler[],MATCH($H$29&amp;"|"&amp;ROW(A1),EventScheduler[UNIK VERDI (BEREGNET)],0),2),"")</f>
        <v/>
      </c>
      <c r="J26" s="29" t="str">
        <f ca="1">IFERROR(INDEX(EventScheduler[],MATCH($H$29&amp;"|"&amp;ROW(A1),EventScheduler[UNIK VERDI (BEREGNET)],0),3),"")</f>
        <v/>
      </c>
      <c r="L26" s="27"/>
      <c r="M26" s="34"/>
    </row>
    <row r="27" spans="2:13" ht="15" customHeight="1" x14ac:dyDescent="0.25">
      <c r="E27" s="14">
        <f>Tidsintervaller!E27</f>
        <v>0.50000000000000044</v>
      </c>
      <c r="F27" s="4" t="str">
        <f ca="1">IFERROR(INDEX(EventScheduler[],MATCH(DATEVALUE(DateVal)&amp;DailySchedule[[#This Row],[Time]],LookUpDateAndTime,0),3),"")</f>
        <v>Lunsj</v>
      </c>
      <c r="H27" s="33" t="str">
        <f ca="1">IFERROR(TEXT(DATEVALUE(DateVal)+5,"d"),"")</f>
        <v>11</v>
      </c>
      <c r="I27" s="46" t="str">
        <f ca="1">IFERROR(INDEX(EventScheduler[],MATCH($H$29&amp;"|"&amp;ROW(A2),EventScheduler[UNIK VERDI (BEREGNET)],0),2),"")</f>
        <v/>
      </c>
      <c r="J27" s="30" t="str">
        <f ca="1">IFERROR(INDEX(EventScheduler[],MATCH($H$29&amp;"|"&amp;ROW(A2),EventScheduler[UNIK VERDI (BEREGNET)],0),3),"")</f>
        <v/>
      </c>
      <c r="L27" s="25"/>
      <c r="M27" s="34"/>
    </row>
    <row r="28" spans="2:13" ht="15" customHeight="1" x14ac:dyDescent="0.25">
      <c r="E28" s="14">
        <f>Tidsintervaller!E28</f>
        <v>0.51041666666666707</v>
      </c>
      <c r="F28" s="4" t="str">
        <f ca="1">IFERROR(INDEX(EventScheduler[],MATCH(DATEVALUE(DateVal)&amp;DailySchedule[[#This Row],[Time]],LookUpDateAndTime,0),3),"")</f>
        <v/>
      </c>
      <c r="H28" s="33"/>
      <c r="I28" s="46" t="str">
        <f ca="1">IFERROR(INDEX(EventScheduler[],MATCH($H$29&amp;"|"&amp;ROW(A3),EventScheduler[UNIK VERDI (BEREGNET)],0),2),"")</f>
        <v/>
      </c>
      <c r="J28" s="30" t="str">
        <f ca="1">IFERROR(INDEX(EventScheduler[],MATCH($H$29&amp;"|"&amp;ROW(A3),EventScheduler[UNIK VERDI (BEREGNET)],0),3),"")</f>
        <v/>
      </c>
      <c r="L28" s="20"/>
      <c r="M28" s="34"/>
    </row>
    <row r="29" spans="2:13" ht="15" customHeight="1" x14ac:dyDescent="0.25">
      <c r="E29" s="14">
        <f>Tidsintervaller!E29</f>
        <v>0.5208333333333337</v>
      </c>
      <c r="F29" s="4" t="str">
        <f ca="1">IFERROR(INDEX(EventScheduler[],MATCH(DATEVALUE(DateVal)&amp;DailySchedule[[#This Row],[Time]],LookUpDateAndTime,0),3),"")</f>
        <v/>
      </c>
      <c r="H29" s="3">
        <f ca="1">IFERROR(DateVal+5,"")</f>
        <v>43719</v>
      </c>
      <c r="I29" s="46" t="str">
        <f ca="1">IFERROR(INDEX(EventScheduler[],MATCH($H$29&amp;"|"&amp;ROW(A4),EventScheduler[UNIK VERDI (BEREGNET)],0),2),"")</f>
        <v/>
      </c>
      <c r="J29" s="30" t="str">
        <f ca="1">IFERROR(INDEX(EventScheduler[],MATCH($H$29&amp;"|"&amp;ROW(A4),EventScheduler[UNIK VERDI (BEREGNET)],0),3),"")</f>
        <v/>
      </c>
      <c r="L29" s="27"/>
      <c r="M29" s="34"/>
    </row>
    <row r="30" spans="2:13" ht="15" customHeight="1" x14ac:dyDescent="0.25">
      <c r="E30" s="14">
        <f>Tidsintervaller!E30</f>
        <v>0.53125000000000033</v>
      </c>
      <c r="F30" s="4" t="str">
        <f ca="1">IFERROR(INDEX(EventScheduler[],MATCH(DATEVALUE(DateVal)&amp;DailySchedule[[#This Row],[Time]],LookUpDateAndTime,0),3),"")</f>
        <v/>
      </c>
      <c r="H30" s="2"/>
      <c r="I30" s="46" t="str">
        <f ca="1">IFERROR(INDEX(EventScheduler[],MATCH($H$29&amp;"|"&amp;ROW(A5),EventScheduler[UNIK VERDI (BEREGNET)],0),2),"")</f>
        <v/>
      </c>
      <c r="J30" s="31" t="str">
        <f ca="1">IFERROR(INDEX(EventScheduler[],MATCH($H$29&amp;"|"&amp;ROW(A5),EventScheduler[UNIK VERDI (BEREGNET)],0),3),"")</f>
        <v/>
      </c>
      <c r="L30" s="25"/>
      <c r="M30" s="34"/>
    </row>
    <row r="31" spans="2:13" ht="15" customHeight="1" x14ac:dyDescent="0.25">
      <c r="E31" s="14">
        <f>Tidsintervaller!E31</f>
        <v>0.54166666666666696</v>
      </c>
      <c r="F31" s="4" t="str">
        <f ca="1">IFERROR(INDEX(EventScheduler[],MATCH(DATEVALUE(DateVal)&amp;DailySchedule[[#This Row],[Time]],LookUpDateAndTime,0),3),"")</f>
        <v/>
      </c>
      <c r="H31" s="32" t="str">
        <f ca="1">IFERROR(TEXT(DATEVALUE(DateVal)+6,"dddd"),"")</f>
        <v>torsdag</v>
      </c>
      <c r="I31" s="47" t="str">
        <f ca="1">IFERROR(INDEX(EventScheduler[],MATCH($H$34&amp;"|"&amp;ROW(A1),EventScheduler[UNIK VERDI (BEREGNET)],0),2),"")</f>
        <v/>
      </c>
      <c r="J31" s="29" t="str">
        <f ca="1">IFERROR(INDEX(EventScheduler[],MATCH($H$34&amp;"|"&amp;ROW(A1),EventScheduler[UNIK VERDI (BEREGNET)],0),3),"")</f>
        <v/>
      </c>
      <c r="L31" s="20"/>
      <c r="M31" s="34"/>
    </row>
    <row r="32" spans="2:13" ht="15" customHeight="1" x14ac:dyDescent="0.25">
      <c r="E32" s="14">
        <f>Tidsintervaller!E32</f>
        <v>0.55208333333333359</v>
      </c>
      <c r="F32" s="4" t="str">
        <f ca="1">IFERROR(INDEX(EventScheduler[],MATCH(DATEVALUE(DateVal)&amp;DailySchedule[[#This Row],[Time]],LookUpDateAndTime,0),3),"")</f>
        <v/>
      </c>
      <c r="H32" s="33" t="str">
        <f ca="1">IFERROR(TEXT(DATEVALUE(DateVal)+6,"d"),"")</f>
        <v>12</v>
      </c>
      <c r="I32" s="46" t="str">
        <f ca="1">IFERROR(INDEX(EventScheduler[],MATCH($H$34&amp;"|"&amp;ROW(A2),EventScheduler[UNIK VERDI (BEREGNET)],0),2),"")</f>
        <v/>
      </c>
      <c r="J32" s="30" t="str">
        <f ca="1">IFERROR(INDEX(EventScheduler[],MATCH($H$34&amp;"|"&amp;ROW(A2),EventScheduler[UNIK VERDI (BEREGNET)],0),3),"")</f>
        <v/>
      </c>
      <c r="L32" s="27"/>
      <c r="M32" s="34"/>
    </row>
    <row r="33" spans="5:13" ht="15" customHeight="1" x14ac:dyDescent="0.25">
      <c r="E33" s="14">
        <f>Tidsintervaller!E33</f>
        <v>0.56250000000000022</v>
      </c>
      <c r="F33" s="4" t="str">
        <f ca="1">IFERROR(INDEX(EventScheduler[],MATCH(DATEVALUE(DateVal)&amp;DailySchedule[[#This Row],[Time]],LookUpDateAndTime,0),3),"")</f>
        <v>Ringe sjefene</v>
      </c>
      <c r="H33" s="33"/>
      <c r="I33" s="46" t="str">
        <f ca="1">IFERROR(INDEX(EventScheduler[],MATCH($H$34&amp;"|"&amp;ROW(A3),EventScheduler[UNIK VERDI (BEREGNET)],0),2),"")</f>
        <v/>
      </c>
      <c r="J33" s="30" t="str">
        <f ca="1">IFERROR(INDEX(EventScheduler[],MATCH($H$34&amp;"|"&amp;ROW(A3),EventScheduler[UNIK VERDI (BEREGNET)],0),3),"")</f>
        <v/>
      </c>
      <c r="L33" s="25"/>
      <c r="M33" s="34"/>
    </row>
    <row r="34" spans="5:13" ht="15" customHeight="1" x14ac:dyDescent="0.25">
      <c r="E34" s="14">
        <f>Tidsintervaller!E34</f>
        <v>0.57291666666666685</v>
      </c>
      <c r="F34" s="4" t="str">
        <f ca="1">IFERROR(INDEX(EventScheduler[],MATCH(DATEVALUE(DateVal)&amp;DailySchedule[[#This Row],[Time]],LookUpDateAndTime,0),3),"")</f>
        <v/>
      </c>
      <c r="H34" s="3">
        <f ca="1">IFERROR(DateVal+6,"")</f>
        <v>43720</v>
      </c>
      <c r="I34" s="46" t="str">
        <f ca="1">IFERROR(INDEX(EventScheduler[],MATCH($H$34&amp;"|"&amp;ROW(A4),EventScheduler[UNIK VERDI (BEREGNET)],0),2),"")</f>
        <v/>
      </c>
      <c r="J34" s="30" t="str">
        <f ca="1">IFERROR(INDEX(EventScheduler[],MATCH($H$34&amp;"|"&amp;ROW(A4),EventScheduler[UNIK VERDI (BEREGNET)],0),3),"")</f>
        <v/>
      </c>
      <c r="L34" s="20"/>
      <c r="M34" s="34"/>
    </row>
    <row r="35" spans="5:13" ht="15" customHeight="1" x14ac:dyDescent="0.25">
      <c r="E35" s="14">
        <f>Tidsintervaller!E35</f>
        <v>0.58333333333333348</v>
      </c>
      <c r="F35" s="4" t="str">
        <f ca="1">IFERROR(INDEX(EventScheduler[],MATCH(DATEVALUE(DateVal)&amp;DailySchedule[[#This Row],[Time]],LookUpDateAndTime,0),3),"")</f>
        <v/>
      </c>
      <c r="H35" s="2"/>
      <c r="I35" s="48" t="str">
        <f ca="1">IFERROR(INDEX(EventScheduler[],MATCH($H$34&amp;"|"&amp;ROW(A5),EventScheduler[UNIK VERDI (BEREGNET)],0),2),"")</f>
        <v/>
      </c>
      <c r="J35" s="31" t="str">
        <f ca="1">IFERROR(INDEX(EventScheduler[],MATCH($H$34&amp;"|"&amp;ROW(A5),EventScheduler[UNIK VERDI (BEREGNET)],0),3),"")</f>
        <v/>
      </c>
      <c r="L35" s="27"/>
      <c r="M35" s="34"/>
    </row>
    <row r="36" spans="5:13" x14ac:dyDescent="0.25">
      <c r="E36" s="14">
        <f>Tidsintervaller!E36</f>
        <v>0.59375000000000011</v>
      </c>
      <c r="F36" s="4" t="str">
        <f ca="1">IFERROR(INDEX(EventScheduler[],MATCH(DATEVALUE(DateVal)&amp;DailySchedule[[#This Row],[Time]],LookUpDateAndTime,0),3),"")</f>
        <v/>
      </c>
    </row>
    <row r="37" spans="5:13" x14ac:dyDescent="0.25">
      <c r="E37" s="14">
        <f>Tidsintervaller!E37</f>
        <v>0.60416666666666674</v>
      </c>
      <c r="F37" s="4" t="str">
        <f ca="1">IFERROR(INDEX(EventScheduler[],MATCH(DATEVALUE(DateVal)&amp;DailySchedule[[#This Row],[Time]],LookUpDateAndTime,0),3),"")</f>
        <v/>
      </c>
    </row>
    <row r="38" spans="5:13" x14ac:dyDescent="0.25">
      <c r="E38" s="14">
        <f>Tidsintervaller!E38</f>
        <v>0.61458333333333337</v>
      </c>
      <c r="F38" s="4" t="str">
        <f ca="1">IFERROR(INDEX(EventScheduler[],MATCH(DATEVALUE(DateVal)&amp;DailySchedule[[#This Row],[Time]],LookUpDateAndTime,0),3),"")</f>
        <v/>
      </c>
    </row>
    <row r="39" spans="5:13" x14ac:dyDescent="0.25">
      <c r="E39" s="14">
        <f>Tidsintervaller!E39</f>
        <v>0.625</v>
      </c>
      <c r="F39" s="4" t="str">
        <f ca="1">IFERROR(INDEX(EventScheduler[],MATCH(DATEVALUE(DateVal)&amp;DailySchedule[[#This Row],[Time]],LookUpDateAndTime,0),3),"")</f>
        <v>Pause</v>
      </c>
    </row>
    <row r="40" spans="5:13" x14ac:dyDescent="0.25">
      <c r="E40" s="14">
        <f>Tidsintervaller!E40</f>
        <v>0.63541666666666663</v>
      </c>
      <c r="F40" s="4" t="str">
        <f ca="1">IFERROR(INDEX(EventScheduler[],MATCH(DATEVALUE(DateVal)&amp;DailySchedule[[#This Row],[Time]],LookUpDateAndTime,0),3),"")</f>
        <v/>
      </c>
    </row>
    <row r="41" spans="5:13" x14ac:dyDescent="0.25">
      <c r="E41" s="14">
        <f>Tidsintervaller!E41</f>
        <v>0.64583333333333326</v>
      </c>
      <c r="F41" s="4" t="str">
        <f ca="1">IFERROR(INDEX(EventScheduler[],MATCH(DATEVALUE(DateVal)&amp;DailySchedule[[#This Row],[Time]],LookUpDateAndTime,0),3),"")</f>
        <v/>
      </c>
    </row>
    <row r="42" spans="5:13" x14ac:dyDescent="0.25">
      <c r="E42" s="14">
        <f>Tidsintervaller!E42</f>
        <v>0.65624999999999989</v>
      </c>
      <c r="F42" s="4" t="str">
        <f ca="1">IFERROR(INDEX(EventScheduler[],MATCH(DATEVALUE(DateVal)&amp;DailySchedule[[#This Row],[Time]],LookUpDateAndTime,0),3),"")</f>
        <v/>
      </c>
    </row>
    <row r="43" spans="5:13" x14ac:dyDescent="0.25">
      <c r="E43" s="14">
        <f>Tidsintervaller!E43</f>
        <v>0.66666666666666652</v>
      </c>
      <c r="F43" s="4" t="str">
        <f ca="1">IFERROR(INDEX(EventScheduler[],MATCH(DATEVALUE(DateVal)&amp;DailySchedule[[#This Row],[Time]],LookUpDateAndTime,0),3),"")</f>
        <v/>
      </c>
    </row>
    <row r="44" spans="5:13" x14ac:dyDescent="0.25">
      <c r="E44" s="14">
        <f>Tidsintervaller!E44</f>
        <v>0.67708333333333315</v>
      </c>
      <c r="F44" s="4" t="str">
        <f ca="1">IFERROR(INDEX(EventScheduler[],MATCH(DATEVALUE(DateVal)&amp;DailySchedule[[#This Row],[Time]],LookUpDateAndTime,0),3),"")</f>
        <v/>
      </c>
    </row>
    <row r="45" spans="5:13" x14ac:dyDescent="0.25">
      <c r="E45" s="14">
        <f>Tidsintervaller!E45</f>
        <v>0.68749999999999978</v>
      </c>
      <c r="F45" s="4" t="str">
        <f ca="1">IFERROR(INDEX(EventScheduler[],MATCH(DATEVALUE(DateVal)&amp;DailySchedule[[#This Row],[Time]],LookUpDateAndTime,0),3),"")</f>
        <v/>
      </c>
    </row>
    <row r="46" spans="5:13" x14ac:dyDescent="0.25">
      <c r="E46" s="14">
        <f>Tidsintervaller!E46</f>
        <v>0.69791666666666641</v>
      </c>
      <c r="F46" s="4" t="str">
        <f ca="1">IFERROR(INDEX(EventScheduler[],MATCH(DATEVALUE(DateVal)&amp;DailySchedule[[#This Row],[Time]],LookUpDateAndTime,0),3),"")</f>
        <v/>
      </c>
    </row>
    <row r="47" spans="5:13" x14ac:dyDescent="0.25">
      <c r="E47" s="14">
        <f>Tidsintervaller!E47</f>
        <v>0.70833333333333304</v>
      </c>
      <c r="F47" s="4" t="str">
        <f ca="1">IFERROR(INDEX(EventScheduler[],MATCH(DATEVALUE(DateVal)&amp;DailySchedule[[#This Row],[Time]],LookUpDateAndTime,0),3),"")</f>
        <v>Hjem</v>
      </c>
    </row>
    <row r="48" spans="5:13" x14ac:dyDescent="0.25">
      <c r="E48" s="14">
        <f>Tidsintervaller!E48</f>
        <v>0.71874999999999967</v>
      </c>
      <c r="F48" s="4" t="str">
        <f ca="1">IFERROR(INDEX(EventScheduler[],MATCH(DATEVALUE(DateVal)&amp;DailySchedule[[#This Row],[Time]],LookUpDateAndTime,0),3),"")</f>
        <v/>
      </c>
    </row>
    <row r="49" spans="5:6" x14ac:dyDescent="0.25">
      <c r="E49" s="14">
        <f>Tidsintervaller!E49</f>
        <v>0.7291666666666663</v>
      </c>
      <c r="F49" s="4" t="str">
        <f ca="1">IFERROR(INDEX(EventScheduler[],MATCH(DATEVALUE(DateVal)&amp;DailySchedule[[#This Row],[Time]],LookUpDateAndTime,0),3),"")</f>
        <v/>
      </c>
    </row>
    <row r="50" spans="5:6" x14ac:dyDescent="0.25">
      <c r="E50" s="14">
        <f>Tidsintervaller!E50</f>
        <v>0.73958333333333293</v>
      </c>
      <c r="F50" s="4" t="str">
        <f ca="1">IFERROR(INDEX(EventScheduler[],MATCH(DATEVALUE(DateVal)&amp;DailySchedule[[#This Row],[Time]],LookUpDateAndTime,0),3),"")</f>
        <v/>
      </c>
    </row>
    <row r="51" spans="5:6" x14ac:dyDescent="0.25">
      <c r="E51" s="14">
        <f>Tidsintervaller!E51</f>
        <v>0.74999999999999956</v>
      </c>
      <c r="F51" s="4" t="str">
        <f ca="1">IFERROR(INDEX(EventScheduler[],MATCH(DATEVALUE(DateVal)&amp;DailySchedule[[#This Row],[Time]],LookUpDateAndTime,0),3),"")</f>
        <v>Fotballtrening</v>
      </c>
    </row>
    <row r="52" spans="5:6" x14ac:dyDescent="0.25">
      <c r="E52" s="14">
        <f>Tidsintervaller!E52</f>
        <v>0.76041666666666619</v>
      </c>
      <c r="F52" s="4" t="str">
        <f ca="1">IFERROR(INDEX(EventScheduler[],MATCH(DATEVALUE(DateVal)&amp;DailySchedule[[#This Row],[Time]],LookUpDateAndTime,0),3),"")</f>
        <v/>
      </c>
    </row>
    <row r="53" spans="5:6" x14ac:dyDescent="0.25">
      <c r="E53" s="14">
        <f>Tidsintervaller!E53</f>
        <v>0.77083333333333282</v>
      </c>
      <c r="F53" s="4" t="str">
        <f ca="1">IFERROR(INDEX(EventScheduler[],MATCH(DATEVALUE(DateVal)&amp;DailySchedule[[#This Row],[Time]],LookUpDateAndTime,0),3),"")</f>
        <v/>
      </c>
    </row>
    <row r="54" spans="5:6" x14ac:dyDescent="0.25">
      <c r="E54" s="14">
        <f>Tidsintervaller!E54</f>
        <v>0.78124999999999944</v>
      </c>
      <c r="F54" s="4" t="str">
        <f ca="1">IFERROR(INDEX(EventScheduler[],MATCH(DATEVALUE(DateVal)&amp;DailySchedule[[#This Row],[Time]],LookUpDateAndTime,0),3),"")</f>
        <v/>
      </c>
    </row>
    <row r="55" spans="5:6" x14ac:dyDescent="0.25">
      <c r="E55" s="14">
        <f>Tidsintervaller!E55</f>
        <v>0.79166666666666607</v>
      </c>
      <c r="F55" s="4" t="str">
        <f ca="1">IFERROR(INDEX(EventScheduler[],MATCH(DATEVALUE(DateVal)&amp;DailySchedule[[#This Row],[Time]],LookUpDateAndTime,0),3),"")</f>
        <v/>
      </c>
    </row>
    <row r="56" spans="5:6" x14ac:dyDescent="0.25">
      <c r="E56" s="14">
        <f>Tidsintervaller!E56</f>
        <v>0.8020833333333327</v>
      </c>
      <c r="F56" s="4" t="str">
        <f ca="1">IFERROR(INDEX(EventScheduler[],MATCH(DATEVALUE(DateVal)&amp;DailySchedule[[#This Row],[Time]],LookUpDateAndTime,0),3),"")</f>
        <v/>
      </c>
    </row>
    <row r="57" spans="5:6" x14ac:dyDescent="0.25">
      <c r="E57" s="14">
        <f>Tidsintervaller!E57</f>
        <v>0.81249999999999933</v>
      </c>
      <c r="F57" s="4" t="str">
        <f ca="1">IFERROR(INDEX(EventScheduler[],MATCH(DATEVALUE(DateVal)&amp;DailySchedule[[#This Row],[Time]],LookUpDateAndTime,0),3),"")</f>
        <v/>
      </c>
    </row>
    <row r="58" spans="5:6" x14ac:dyDescent="0.25">
      <c r="E58" s="14">
        <f>Tidsintervaller!E58</f>
        <v>0.82291666666666596</v>
      </c>
      <c r="F58" s="4" t="str">
        <f ca="1">IFERROR(INDEX(EventScheduler[],MATCH(DATEVALUE(DateVal)&amp;DailySchedule[[#This Row],[Time]],LookUpDateAndTime,0),3),"")</f>
        <v/>
      </c>
    </row>
    <row r="59" spans="5:6" x14ac:dyDescent="0.25">
      <c r="E59" s="14">
        <f>Tidsintervaller!E59</f>
        <v>0.83333333333333259</v>
      </c>
      <c r="F59" s="4" t="str">
        <f ca="1">IFERROR(INDEX(EventScheduler[],MATCH(DATEVALUE(DateVal)&amp;DailySchedule[[#This Row],[Time]],LookUpDateAndTime,0),3),"")</f>
        <v/>
      </c>
    </row>
    <row r="60" spans="5:6" x14ac:dyDescent="0.25">
      <c r="E60" s="14">
        <f>Tidsintervaller!E60</f>
        <v>0.84374999999999922</v>
      </c>
      <c r="F60" s="4" t="str">
        <f ca="1">IFERROR(INDEX(EventScheduler[],MATCH(DATEVALUE(DateVal)&amp;DailySchedule[[#This Row],[Time]],LookUpDateAndTime,0),3),"")</f>
        <v/>
      </c>
    </row>
    <row r="61" spans="5:6" x14ac:dyDescent="0.25">
      <c r="E61" s="14">
        <f>Tidsintervaller!E61</f>
        <v>0.85416666666666585</v>
      </c>
      <c r="F61" s="4" t="str">
        <f ca="1">IFERROR(INDEX(EventScheduler[],MATCH(DATEVALUE(DateVal)&amp;DailySchedule[[#This Row],[Time]],LookUpDateAndTime,0),3),"")</f>
        <v/>
      </c>
    </row>
    <row r="62" spans="5:6" x14ac:dyDescent="0.25">
      <c r="E62" s="14">
        <f>Tidsintervaller!E62</f>
        <v>0.86458333333333248</v>
      </c>
      <c r="F62" s="4" t="str">
        <f ca="1">IFERROR(INDEX(EventScheduler[],MATCH(DATEVALUE(DateVal)&amp;DailySchedule[[#This Row],[Time]],LookUpDateAndTime,0),3),"")</f>
        <v/>
      </c>
    </row>
    <row r="63" spans="5:6" x14ac:dyDescent="0.25">
      <c r="E63" s="14">
        <f>Tidsintervaller!E63</f>
        <v>0.87499999999999911</v>
      </c>
      <c r="F63" s="4" t="str">
        <f ca="1">IFERROR(INDEX(EventScheduler[],MATCH(DATEVALUE(DateVal)&amp;DailySchedule[[#This Row],[Time]],LookUpDateAndTime,0),3),"")</f>
        <v/>
      </c>
    </row>
    <row r="64" spans="5:6" x14ac:dyDescent="0.25">
      <c r="E64" s="14" t="str">
        <f>Tidsintervaller!E64</f>
        <v/>
      </c>
      <c r="F64" s="4" t="str">
        <f ca="1">IFERROR(INDEX(EventScheduler[],MATCH(DATEVALUE(DateVal)&amp;DailySchedule[[#This Row],[Time]],LookUpDateAndTime,0),3),"")</f>
        <v/>
      </c>
    </row>
    <row r="65" spans="5:6" x14ac:dyDescent="0.25">
      <c r="E65" s="14" t="str">
        <f>Tidsintervaller!E65</f>
        <v/>
      </c>
      <c r="F65" s="4" t="str">
        <f ca="1">IFERROR(INDEX(EventScheduler[],MATCH(DATEVALUE(DateVal)&amp;DailySchedule[[#This Row],[Time]],LookUpDateAndTime,0),3),"")</f>
        <v/>
      </c>
    </row>
    <row r="66" spans="5:6" x14ac:dyDescent="0.25">
      <c r="E66" s="14" t="str">
        <f>Tidsintervaller!E66</f>
        <v/>
      </c>
      <c r="F66" s="4" t="str">
        <f ca="1">IFERROR(INDEX(EventScheduler[],MATCH(DATEVALUE(DateVal)&amp;DailySchedule[[#This Row],[Time]],LookUpDateAndTime,0),3),"")</f>
        <v/>
      </c>
    </row>
    <row r="67" spans="5:6" x14ac:dyDescent="0.25">
      <c r="E67" s="14" t="str">
        <f>Tidsintervaller!E67</f>
        <v/>
      </c>
      <c r="F67" s="4" t="str">
        <f ca="1">IFERROR(INDEX(EventScheduler[],MATCH(DATEVALUE(DateVal)&amp;DailySchedule[[#This Row],[Time]],LookUpDateAndTime,0),3),"")</f>
        <v/>
      </c>
    </row>
    <row r="68" spans="5:6" x14ac:dyDescent="0.25">
      <c r="E68" s="14" t="str">
        <f>Tidsintervaller!E68</f>
        <v/>
      </c>
      <c r="F68" s="4" t="str">
        <f ca="1">IFERROR(INDEX(EventScheduler[],MATCH(DATEVALUE(DateVal)&amp;DailySchedule[[#This Row],[Time]],LookUpDateAndTime,0),3),"")</f>
        <v/>
      </c>
    </row>
    <row r="69" spans="5:6" x14ac:dyDescent="0.25">
      <c r="E69" s="14" t="str">
        <f>Tidsintervaller!E69</f>
        <v/>
      </c>
      <c r="F69" s="4" t="str">
        <f ca="1">IFERROR(INDEX(EventScheduler[],MATCH(DATEVALUE(DateVal)&amp;DailySchedule[[#This Row],[Time]],LookUpDateAndTime,0),3),"")</f>
        <v/>
      </c>
    </row>
    <row r="70" spans="5:6" x14ac:dyDescent="0.25">
      <c r="E70" s="14" t="str">
        <f>Tidsintervaller!E70</f>
        <v/>
      </c>
      <c r="F70" s="4" t="str">
        <f ca="1">IFERROR(INDEX(EventScheduler[],MATCH(DATEVALUE(DateVal)&amp;DailySchedule[[#This Row],[Time]],LookUpDateAndTime,0),3),"")</f>
        <v/>
      </c>
    </row>
    <row r="71" spans="5:6" x14ac:dyDescent="0.25">
      <c r="E71" s="14" t="str">
        <f>Tidsintervaller!E71</f>
        <v/>
      </c>
      <c r="F71" s="4" t="str">
        <f ca="1">IFERROR(INDEX(EventScheduler[],MATCH(DATEVALUE(DateVal)&amp;DailySchedule[[#This Row],[Time]],LookUpDateAndTime,0),3),"")</f>
        <v/>
      </c>
    </row>
    <row r="72" spans="5:6" x14ac:dyDescent="0.25">
      <c r="E72" s="14" t="str">
        <f>Tidsintervaller!E72</f>
        <v/>
      </c>
      <c r="F72" s="4" t="str">
        <f ca="1">IFERROR(INDEX(EventScheduler[],MATCH(DATEVALUE(DateVal)&amp;DailySchedule[[#This Row],[Time]],LookUpDateAndTime,0),3),"")</f>
        <v/>
      </c>
    </row>
    <row r="73" spans="5:6" x14ac:dyDescent="0.25">
      <c r="E73" s="14" t="str">
        <f>Tidsintervaller!E73</f>
        <v/>
      </c>
      <c r="F73" s="4" t="str">
        <f ca="1">IFERROR(INDEX(EventScheduler[],MATCH(DATEVALUE(DateVal)&amp;DailySchedule[[#This Row],[Time]],LookUpDateAndTime,0),3),"")</f>
        <v/>
      </c>
    </row>
    <row r="74" spans="5:6" x14ac:dyDescent="0.25">
      <c r="E74" s="14" t="str">
        <f>Tidsintervaller!E74</f>
        <v/>
      </c>
      <c r="F74" s="4" t="str">
        <f ca="1">IFERROR(INDEX(EventScheduler[],MATCH(DATEVALUE(DateVal)&amp;DailySchedule[[#This Row],[Time]],LookUpDateAndTime,0),3),"")</f>
        <v/>
      </c>
    </row>
    <row r="75" spans="5:6" x14ac:dyDescent="0.25">
      <c r="E75" s="14" t="str">
        <f>Tidsintervaller!E75</f>
        <v/>
      </c>
      <c r="F75" s="4" t="str">
        <f ca="1">IFERROR(INDEX(EventScheduler[],MATCH(DATEVALUE(DateVal)&amp;DailySchedule[[#This Row],[Time]],LookUpDateAndTime,0),3),"")</f>
        <v/>
      </c>
    </row>
  </sheetData>
  <mergeCells count="22"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  <mergeCell ref="H27:H28"/>
    <mergeCell ref="M12:M14"/>
    <mergeCell ref="M33:M35"/>
    <mergeCell ref="M9:M11"/>
    <mergeCell ref="M15:M17"/>
    <mergeCell ref="M21:M23"/>
  </mergeCells>
  <conditionalFormatting sqref="E3:F75">
    <cfRule type="expression" dxfId="4" priority="1">
      <formula>$E3&gt;EndTime</formula>
    </cfRule>
    <cfRule type="expression" dxfId="3" priority="2">
      <formula>$E3=EndTime</formula>
    </cfRule>
    <cfRule type="expression" dxfId="2" priority="3">
      <formula>LOWER(TRIM($F3))=ScheduleHighlight</formula>
    </cfRule>
  </conditionalFormatting>
  <dataValidations count="23">
    <dataValidation allowBlank="1" showInputMessage="1" showErrorMessage="1" prompt="Skriv inn et år i denne cellen" sqref="C13" xr:uid="{00000000-0002-0000-0000-000000000000}"/>
    <dataValidation type="list" errorStyle="warning" allowBlank="1" showInputMessage="1" showErrorMessage="1" error="Velg måned fra oppføringene i listen. Velg AVBRYT, deretter ALT+PIL NED for å velge fra rullegardinlisten" prompt="Velg en måned fra rullegardinlisten. Trykk ALT+PIL NED og trykk ENTER for å velge en måned." sqref="C15" xr:uid="{00000000-0002-0000-0000-000001000000}">
      <formula1>"Januar, Februar, Mars, April, Mai, Juni, Juli, August, September, Oktober, November, Desember"</formula1>
    </dataValidation>
    <dataValidation type="whole" errorStyle="warning" allowBlank="1" showInputMessage="1" showErrorMessage="1" error="Angi en dagsverdi mellom 1 og 31" prompt="Skriv inn en dag i denne cellen" sqref="C17" xr:uid="{00000000-0002-0000-0000-000002000000}">
      <formula1>1</formula1>
      <formula2>31</formula2>
    </dataValidation>
    <dataValidation allowBlank="1" showInputMessage="1" showErrorMessage="1" prompt="Automatisk fastsatt dato i denne cellen. Hendelser som er fylt ut automatisk i denne kolonnen, basert på Hendelsesplanlegging-regnearket. Datoen settes som standard til i dag når ingen dato er angitt" sqref="F2" xr:uid="{00000000-0002-0000-0000-000003000000}"/>
    <dataValidation allowBlank="1" showInputMessage="1" showErrorMessage="1" prompt="Angi Notater eller Gjøremålsliste i denne kolonnen" sqref="M2" xr:uid="{00000000-0002-0000-0000-000004000000}"/>
    <dataValidation allowBlank="1" showInputMessage="1" showErrorMessage="1" prompt="Automatisk oppdatert dag basert på dagen angitt i celle C17. Hvis celle C17 er tom, settes dette som standard til dagens dato." sqref="B2:C6" xr:uid="{00000000-0002-0000-0000-000005000000}"/>
    <dataValidation allowBlank="1" showInputMessage="1" showErrorMessage="1" prompt="Automatisk anslått dag basert på angitte datoer i cellene C13 til C17" sqref="B7:C9" xr:uid="{00000000-0002-0000-0000-000006000000}"/>
    <dataValidation allowBlank="1" showInputMessage="1" showErrorMessage="1" prompt="Navigasjonskoblinger til Tidsintervaller-regnearket for å redigere tidspunktet" sqref="B21" xr:uid="{00000000-0002-0000-0000-000007000000}"/>
    <dataValidation allowBlank="1" showInputMessage="1" showErrorMessage="1" prompt="Navigasjonskoblinger til Hendelsesplanlegging-regnearket for å legge til hendelse" sqref="B23" xr:uid="{00000000-0002-0000-0000-000008000000}"/>
    <dataValidation allowBlank="1" showInputMessage="1" showErrorMessage="1" prompt="Vis tidsplan for dag, uke og legg til notater i dette regne arket. Legg til hendelser for alle datoer i hendelsesplanlegging-regnearket. Endre tidsplan og intervaller i regnearkets tidsintervaller" sqref="A1" xr:uid="{00000000-0002-0000-0000-000009000000}"/>
    <dataValidation allowBlank="1" showInputMessage="1" showErrorMessage="1" prompt="Angi aktiviteten eller elementet som skal utheves i tidsplanen" sqref="B26:C26" xr:uid="{00000000-0002-0000-0000-00000A000000}"/>
    <dataValidation allowBlank="1" showInputMessage="1" showErrorMessage="1" prompt="Automatisk oppdatert tidsplanen basert på definisjonene i Tidsintervaller-regnearket. Ett klokke bilde finnes i denne cellen" sqref="E2" xr:uid="{00000000-0002-0000-0000-00000B000000}"/>
    <dataValidation allowBlank="1" showInputMessage="1" showErrorMessage="1" prompt="Automatisk oppdatert tidspunkt fra Hendelsesplanlegging er i kolonne I" sqref="I2" xr:uid="{00000000-0002-0000-0000-00000C000000}"/>
    <dataValidation allowBlank="1" showInputMessage="1" showErrorMessage="1" prompt="Automatisk oppdatert uke visning med dag og dato for uken i kolonne H, og hendelsestidspunkt og detaljer i kolonnene I og J nedenfor. Ett kamerabilde og tittel for denne uken kan sees i denne cellen" sqref="H2" xr:uid="{00000000-0002-0000-0000-00000D000000}"/>
    <dataValidation allowBlank="1" showInputMessage="1" showErrorMessage="1" prompt="Automatisk oppdatert hendelsesdetaljer fra Hendelsesplanlegging er i kolonne J" sqref="J2" xr:uid="{00000000-0002-0000-0000-00000E000000}"/>
    <dataValidation allowBlank="1" showInputMessage="1" showErrorMessage="1" prompt="Skriv inn dato nedenfor: År i celle C13, Måned i celle C15 og Dag i celle C17" sqref="B11:C11" xr:uid="{00000000-0002-0000-0000-00000F000000}"/>
    <dataValidation allowBlank="1" showInputMessage="1" showErrorMessage="1" prompt="Endre tidsintervaller og legg til hendelser ved å velge cellene nedenfor. " sqref="B19:C19" xr:uid="{00000000-0002-0000-0000-000010000000}"/>
    <dataValidation allowBlank="1" showInputMessage="1" showErrorMessage="1" prompt="Angi aktiviteten eller elementet nedenfor som skal utheves i tidsplanen." sqref="B25" xr:uid="{00000000-0002-0000-0000-000011000000}"/>
    <dataValidation allowBlank="1" showInputMessage="1" showErrorMessage="1" prompt="Tittelen på regnearket er i denne cellen. for å vise daglig tidsplan, angir du datoen i cellene C13 til C17. Gå til hendelsesplanlegging i celle B23. Naviger for å endre tidspunkt og intervaller i celle B21" sqref="B1" xr:uid="{00000000-0002-0000-0000-000012000000}"/>
    <dataValidation allowBlank="1" showInputMessage="1" showErrorMessage="1" prompt="Avmerkingsbokser for å merke fullførte oppgaver er i denne kolonnen. Hvert element i listen notater/gjøremål har en avmerkingsboks i den andre raden. For eksempel, Notater i M3 til M5 har avmerkingsboks i L4" sqref="L2" xr:uid="{00000000-0002-0000-0000-000013000000}"/>
    <dataValidation allowBlank="1" showInputMessage="1" showErrorMessage="1" prompt="Angi året i cellen til høyre" sqref="B13" xr:uid="{00000000-0002-0000-0000-000014000000}"/>
    <dataValidation allowBlank="1" showInputMessage="1" showErrorMessage="1" prompt="Angi måneden i cellen til høyre" sqref="B15" xr:uid="{00000000-0002-0000-0000-000015000000}"/>
    <dataValidation allowBlank="1" showInputMessage="1" showErrorMessage="1" prompt="Angi dagen i cellen til høyre" sqref="B17" xr:uid="{00000000-0002-0000-0000-000016000000}"/>
  </dataValidations>
  <hyperlinks>
    <hyperlink ref="B21" location="'Tidsintervaller'!A1" tooltip="Velg for å redigere tidsintervaller" display="Select to edit time intervals" xr:uid="{00000000-0004-0000-0000-000000000000}"/>
    <hyperlink ref="B23" location="'Hendelsesplanlegging'!A1" tooltip="Velg for å legge til ny hendelse" display="Select to add a new event" xr:uid="{00000000-0004-0000-0000-000001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9:J9 I15 I3:J3 I21 I35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baseColWidth="10" defaultColWidth="9.140625" defaultRowHeight="15" x14ac:dyDescent="0.25"/>
  <cols>
    <col min="1" max="1" width="2.7109375" customWidth="1"/>
    <col min="2" max="3" width="20.7109375" customWidth="1"/>
    <col min="4" max="4" width="2.7109375" customWidth="1"/>
    <col min="5" max="5" width="23.5703125" customWidth="1"/>
    <col min="6" max="6" width="24" customWidth="1"/>
    <col min="7" max="7" width="50" customWidth="1"/>
    <col min="8" max="8" width="26.85546875" hidden="1" customWidth="1"/>
    <col min="9" max="9" width="2.7109375" customWidth="1"/>
    <col min="10" max="10" width="9.140625" customWidth="1"/>
  </cols>
  <sheetData>
    <row r="1" spans="2:8" s="7" customFormat="1" ht="39.950000000000003" customHeight="1" x14ac:dyDescent="0.25">
      <c r="B1" s="13" t="s">
        <v>15</v>
      </c>
      <c r="C1"/>
      <c r="E1" s="8"/>
      <c r="F1" s="13"/>
    </row>
    <row r="2" spans="2:8" s="7" customFormat="1" ht="27.95" customHeight="1" x14ac:dyDescent="0.25">
      <c r="B2" s="41">
        <f ca="1">DAY(DateVal)</f>
        <v>6</v>
      </c>
      <c r="C2" s="41"/>
      <c r="E2" s="21" t="s">
        <v>17</v>
      </c>
      <c r="F2" s="21" t="s">
        <v>18</v>
      </c>
      <c r="G2" s="21" t="s">
        <v>19</v>
      </c>
      <c r="H2" s="6" t="s">
        <v>30</v>
      </c>
    </row>
    <row r="3" spans="2:8" s="7" customFormat="1" ht="15" customHeight="1" x14ac:dyDescent="0.25">
      <c r="B3" s="41"/>
      <c r="C3" s="41"/>
      <c r="E3" s="15">
        <f ca="1">TODAY()</f>
        <v>43714</v>
      </c>
      <c r="F3" s="14">
        <v>0.25</v>
      </c>
      <c r="G3" s="16" t="s">
        <v>20</v>
      </c>
      <c r="H3" s="4" t="str">
        <f ca="1">EventScheduler[[#This Row],[DATO]]&amp;"|"&amp;COUNTIF($E$3:E3,E3)</f>
        <v>43714|1</v>
      </c>
    </row>
    <row r="4" spans="2:8" s="7" customFormat="1" ht="15" customHeight="1" x14ac:dyDescent="0.25">
      <c r="B4" s="41"/>
      <c r="C4" s="41"/>
      <c r="E4" s="15">
        <f t="shared" ref="E4:E13" ca="1" si="0">TODAY()</f>
        <v>43714</v>
      </c>
      <c r="F4" s="14">
        <v>0.27083333333333331</v>
      </c>
      <c r="G4" s="16" t="s">
        <v>21</v>
      </c>
      <c r="H4" s="4" t="str">
        <f ca="1">EventScheduler[[#This Row],[DATO]]&amp;"|"&amp;COUNTIF($E$3:E4,E4)</f>
        <v>43714|2</v>
      </c>
    </row>
    <row r="5" spans="2:8" s="7" customFormat="1" ht="15" customHeight="1" x14ac:dyDescent="0.25">
      <c r="B5" s="41"/>
      <c r="C5" s="41"/>
      <c r="E5" s="15">
        <f t="shared" ca="1" si="0"/>
        <v>43714</v>
      </c>
      <c r="F5" s="14">
        <v>0.3125</v>
      </c>
      <c r="G5" s="16" t="s">
        <v>22</v>
      </c>
      <c r="H5" s="4" t="str">
        <f ca="1">EventScheduler[[#This Row],[DATO]]&amp;"|"&amp;COUNTIF($E$3:E5,E5)</f>
        <v>43714|3</v>
      </c>
    </row>
    <row r="6" spans="2:8" s="7" customFormat="1" ht="15" customHeight="1" x14ac:dyDescent="0.25">
      <c r="B6" s="40" t="str">
        <f ca="1">TEXT(DateVal,"dddd")</f>
        <v>fredag</v>
      </c>
      <c r="C6" s="40"/>
      <c r="E6" s="15">
        <f t="shared" ca="1" si="0"/>
        <v>43714</v>
      </c>
      <c r="F6" s="14">
        <v>0.33333333333333298</v>
      </c>
      <c r="G6" s="16" t="s">
        <v>23</v>
      </c>
      <c r="H6" s="4" t="str">
        <f ca="1">EventScheduler[[#This Row],[DATO]]&amp;"|"&amp;COUNTIF($E$3:E6,E6)</f>
        <v>43714|4</v>
      </c>
    </row>
    <row r="7" spans="2:8" s="7" customFormat="1" ht="15" customHeight="1" x14ac:dyDescent="0.25">
      <c r="B7" s="40"/>
      <c r="C7" s="40"/>
      <c r="E7" s="15">
        <f t="shared" ca="1" si="0"/>
        <v>43714</v>
      </c>
      <c r="F7" s="14">
        <v>0.41666666666666669</v>
      </c>
      <c r="G7" s="16" t="s">
        <v>9</v>
      </c>
      <c r="H7" s="4" t="str">
        <f ca="1">EventScheduler[[#This Row],[DATO]]&amp;"|"&amp;COUNTIF($E$3:E7,E7)</f>
        <v>43714|5</v>
      </c>
    </row>
    <row r="8" spans="2:8" s="7" customFormat="1" ht="15.75" customHeight="1" thickBot="1" x14ac:dyDescent="0.3">
      <c r="B8" s="39" t="str">
        <f ca="1">DateVal</f>
        <v>6. SEPTEMBER 2019</v>
      </c>
      <c r="C8" s="39"/>
      <c r="E8" s="15">
        <f t="shared" ca="1" si="0"/>
        <v>43714</v>
      </c>
      <c r="F8" s="14">
        <v>0.5</v>
      </c>
      <c r="G8" s="16" t="s">
        <v>24</v>
      </c>
      <c r="H8" s="4" t="str">
        <f ca="1">EventScheduler[[#This Row],[DATO]]&amp;"|"&amp;COUNTIF($E$3:E8,E8)</f>
        <v>43714|6</v>
      </c>
    </row>
    <row r="9" spans="2:8" s="7" customFormat="1" ht="15" customHeight="1" thickTop="1" x14ac:dyDescent="0.25">
      <c r="B9" s="17"/>
      <c r="C9" s="17"/>
      <c r="E9" s="15">
        <f t="shared" ca="1" si="0"/>
        <v>43714</v>
      </c>
      <c r="F9" s="14">
        <v>0.54166666666666596</v>
      </c>
      <c r="G9" s="16" t="s">
        <v>25</v>
      </c>
      <c r="H9" s="4" t="str">
        <f ca="1">EventScheduler[[#This Row],[DATO]]&amp;"|"&amp;COUNTIF($E$3:E9,E9)</f>
        <v>43714|7</v>
      </c>
    </row>
    <row r="10" spans="2:8" s="7" customFormat="1" ht="15" customHeight="1" x14ac:dyDescent="0.25">
      <c r="B10" s="44" t="s">
        <v>6</v>
      </c>
      <c r="C10" s="17"/>
      <c r="E10" s="15">
        <f t="shared" ca="1" si="0"/>
        <v>43714</v>
      </c>
      <c r="F10" s="14">
        <v>0.5625</v>
      </c>
      <c r="G10" s="16" t="s">
        <v>26</v>
      </c>
      <c r="H10" s="4" t="str">
        <f ca="1">EventScheduler[[#This Row],[DATO]]&amp;"|"&amp;COUNTIF($E$3:E10,E10)</f>
        <v>43714|8</v>
      </c>
    </row>
    <row r="11" spans="2:8" s="7" customFormat="1" ht="15" customHeight="1" x14ac:dyDescent="0.25">
      <c r="B11" s="17"/>
      <c r="C11" s="17"/>
      <c r="E11" s="15">
        <f t="shared" ca="1" si="0"/>
        <v>43714</v>
      </c>
      <c r="F11" s="14">
        <v>0.625</v>
      </c>
      <c r="G11" s="16" t="s">
        <v>9</v>
      </c>
      <c r="H11" s="4" t="str">
        <f ca="1">EventScheduler[[#This Row],[DATO]]&amp;"|"&amp;COUNTIF($E$3:E11,E11)</f>
        <v>43714|9</v>
      </c>
    </row>
    <row r="12" spans="2:8" s="7" customFormat="1" ht="15" customHeight="1" x14ac:dyDescent="0.25">
      <c r="B12" s="17" t="s">
        <v>16</v>
      </c>
      <c r="C12" s="17"/>
      <c r="E12" s="15">
        <f t="shared" ca="1" si="0"/>
        <v>43714</v>
      </c>
      <c r="F12" s="14">
        <v>0.70833333333333304</v>
      </c>
      <c r="G12" s="16" t="s">
        <v>27</v>
      </c>
      <c r="H12" s="4" t="str">
        <f ca="1">EventScheduler[[#This Row],[DATO]]&amp;"|"&amp;COUNTIF($E$3:E12,E12)</f>
        <v>43714|10</v>
      </c>
    </row>
    <row r="13" spans="2:8" s="7" customFormat="1" ht="15.75" x14ac:dyDescent="0.25">
      <c r="B13" s="17"/>
      <c r="C13" s="17"/>
      <c r="E13" s="15">
        <f t="shared" ca="1" si="0"/>
        <v>43714</v>
      </c>
      <c r="F13" s="14">
        <v>0.75</v>
      </c>
      <c r="G13" s="16" t="s">
        <v>28</v>
      </c>
      <c r="H13" s="4" t="str">
        <f ca="1">EventScheduler[[#This Row],[DATO]]&amp;"|"&amp;COUNTIF($E$3:E13,E13)</f>
        <v>43714|11</v>
      </c>
    </row>
    <row r="14" spans="2:8" s="7" customFormat="1" x14ac:dyDescent="0.25">
      <c r="B14"/>
      <c r="C14"/>
      <c r="E14" s="15">
        <f ca="1">TODAY()+1</f>
        <v>43715</v>
      </c>
      <c r="F14" s="14">
        <v>0.27083333333333331</v>
      </c>
      <c r="G14" s="16" t="s">
        <v>29</v>
      </c>
      <c r="H14" s="4" t="str">
        <f ca="1">EventScheduler[[#This Row],[DATO]]&amp;"|"&amp;COUNTIF($E$3:E14,E14)</f>
        <v>43715|1</v>
      </c>
    </row>
    <row r="15" spans="2:8" s="7" customFormat="1" x14ac:dyDescent="0.25">
      <c r="B15"/>
      <c r="C15"/>
      <c r="E15" s="15">
        <f ca="1">TODAY()+1</f>
        <v>43715</v>
      </c>
      <c r="F15" s="14">
        <v>0.3125</v>
      </c>
      <c r="G15" s="16" t="s">
        <v>22</v>
      </c>
      <c r="H15" s="4" t="str">
        <f ca="1">EventScheduler[[#This Row],[DATO]]&amp;"|"&amp;COUNTIF($E$3:E15,E15)</f>
        <v>43715|2</v>
      </c>
    </row>
  </sheetData>
  <mergeCells count="3">
    <mergeCell ref="B8:C8"/>
    <mergeCell ref="B6:C7"/>
    <mergeCell ref="B2:C5"/>
  </mergeCells>
  <dataValidations count="10">
    <dataValidation type="list" allowBlank="1" showInputMessage="1" showErrorMessage="1" error="Velg et gyldig tidspunkt for hendelsesplanlegging. Velg Avbryt, trykk på ALT+PIL NED og ENTER for å velge fra listen" sqref="F3:F15" xr:uid="{00000000-0002-0000-0100-000000000000}">
      <formula1>TimesList</formula1>
    </dataValidation>
    <dataValidation allowBlank="1" showInputMessage="1" showErrorMessage="1" prompt="Angi hendelsesdato i denne kolonnen" sqref="E2" xr:uid="{00000000-0002-0000-0100-000001000000}"/>
    <dataValidation allowBlank="1" showInputMessage="1" showErrorMessage="1" prompt="Angi tidshendelse i denne kolonnen. Trykk på ALT+PIL NED for å åpne rullegardinlisten, og trykk deretter på ENTER for å velge tidspunkt." sqref="F2" xr:uid="{00000000-0002-0000-0100-000002000000}"/>
    <dataValidation allowBlank="1" showInputMessage="1" showErrorMessage="1" prompt="Skriv inn hendelsesbeskrivelse i denne kolonnen" sqref="G2" xr:uid="{00000000-0002-0000-0100-000003000000}"/>
    <dataValidation allowBlank="1" showInputMessage="1" showErrorMessage="1" prompt="Legg til hendelser i Planlegging-tabellen.Tidspunktene i kolonne F angis i Tidsintervaller-regnearket." sqref="A1" xr:uid="{00000000-0002-0000-0100-000004000000}"/>
    <dataValidation allowBlank="1" showInputMessage="1" showErrorMessage="1" prompt="Navigasjonskobling til Tidsintervaller-regnearket" sqref="B10" xr:uid="{00000000-0002-0000-0100-000005000000}"/>
    <dataValidation allowBlank="1" showInputMessage="1" showErrorMessage="1" prompt="Navigasjonskobling til Dagsplan-regnearket" sqref="B12" xr:uid="{00000000-0002-0000-0100-000006000000}"/>
    <dataValidation allowBlank="1" showInputMessage="1" showErrorMessage="1" prompt="Skriv inn dato, klokkeslett og beskrivelse for hendelsen i hendelsesplanlegging-tabellen. Navigeringskoblinger for tidsintervaller og daglige tidsplanregneark er i cellene B10 og B12" sqref="B1" xr:uid="{00000000-0002-0000-0100-000007000000}"/>
    <dataValidation allowBlank="1" showInputMessage="1" showErrorMessage="1" prompt="Automatisk oppdatert dato som angitt i Dagsplan" sqref="B2 B8" xr:uid="{00000000-0002-0000-0100-000008000000}"/>
    <dataValidation allowBlank="1" showInputMessage="1" showErrorMessage="1" prompt="Automatisk anslått dag basert på angitte datoer i Dagsplan" sqref="B6" xr:uid="{00000000-0002-0000-0100-000009000000}"/>
  </dataValidations>
  <hyperlinks>
    <hyperlink ref="B10" location="'Tidsintervaller'!A1" tooltip="Velg for å redigere tidsintervaller" display="Select to edit time intervals" xr:uid="{00000000-0004-0000-0100-000000000000}"/>
    <hyperlink ref="B12" location="'Dagsplan'!A1" tooltip="Velg for å vise Dagsplan" display="Select to view Daily Schedule" xr:uid="{00000000-0004-0000-0100-000001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E75"/>
  <sheetViews>
    <sheetView showGridLines="0" zoomScaleNormal="100" workbookViewId="0"/>
  </sheetViews>
  <sheetFormatPr baseColWidth="10" defaultColWidth="9.140625" defaultRowHeight="18.75" customHeight="1" x14ac:dyDescent="0.25"/>
  <cols>
    <col min="1" max="1" width="2.7109375" customWidth="1"/>
    <col min="2" max="3" width="18.7109375" customWidth="1"/>
    <col min="4" max="4" width="2.7109375" customWidth="1"/>
    <col min="5" max="5" width="21.85546875" customWidth="1"/>
  </cols>
  <sheetData>
    <row r="1" spans="2:5" ht="39.950000000000003" customHeight="1" x14ac:dyDescent="0.25">
      <c r="B1" s="23" t="s">
        <v>31</v>
      </c>
    </row>
    <row r="2" spans="2:5" ht="27.95" customHeight="1" x14ac:dyDescent="0.25">
      <c r="B2" s="37" t="s">
        <v>32</v>
      </c>
      <c r="C2" s="37"/>
      <c r="E2" s="21" t="s">
        <v>10</v>
      </c>
    </row>
    <row r="3" spans="2:5" ht="18.75" customHeight="1" x14ac:dyDescent="0.25">
      <c r="E3" s="14">
        <f>Start_time</f>
        <v>0.25</v>
      </c>
    </row>
    <row r="4" spans="2:5" ht="18.75" customHeight="1" x14ac:dyDescent="0.25">
      <c r="B4" s="19" t="s">
        <v>33</v>
      </c>
      <c r="C4" s="42">
        <v>0.25</v>
      </c>
      <c r="E4" s="22">
        <f t="shared" ref="E4:E35" si="0">IFERROR(IF($E3+Økning&gt;EndTime,"",$E3+Økning),"")</f>
        <v>0.26041666666666669</v>
      </c>
    </row>
    <row r="5" spans="2:5" ht="18.75" customHeight="1" x14ac:dyDescent="0.25">
      <c r="E5" s="22">
        <f t="shared" si="0"/>
        <v>0.27083333333333337</v>
      </c>
    </row>
    <row r="6" spans="2:5" ht="18.75" customHeight="1" x14ac:dyDescent="0.25">
      <c r="B6" s="19" t="s">
        <v>34</v>
      </c>
      <c r="C6" s="42" t="s">
        <v>36</v>
      </c>
      <c r="E6" s="22">
        <f t="shared" si="0"/>
        <v>0.28125000000000006</v>
      </c>
    </row>
    <row r="7" spans="2:5" ht="18.75" customHeight="1" x14ac:dyDescent="0.25">
      <c r="E7" s="22">
        <f t="shared" si="0"/>
        <v>0.29166666666666674</v>
      </c>
    </row>
    <row r="8" spans="2:5" ht="18.75" customHeight="1" x14ac:dyDescent="0.25">
      <c r="B8" s="19" t="s">
        <v>35</v>
      </c>
      <c r="C8" s="42">
        <v>0.875</v>
      </c>
      <c r="E8" s="22">
        <f t="shared" si="0"/>
        <v>0.30208333333333343</v>
      </c>
    </row>
    <row r="9" spans="2:5" ht="18.75" customHeight="1" x14ac:dyDescent="0.25">
      <c r="E9" s="22">
        <f t="shared" si="0"/>
        <v>0.31250000000000011</v>
      </c>
    </row>
    <row r="10" spans="2:5" ht="18.75" customHeight="1" x14ac:dyDescent="0.25">
      <c r="B10" s="37" t="s">
        <v>1</v>
      </c>
      <c r="C10" s="37"/>
      <c r="E10" s="22">
        <f t="shared" si="0"/>
        <v>0.3229166666666668</v>
      </c>
    </row>
    <row r="11" spans="2:5" ht="18.75" customHeight="1" x14ac:dyDescent="0.25">
      <c r="E11" s="22">
        <f t="shared" si="0"/>
        <v>0.33333333333333348</v>
      </c>
    </row>
    <row r="12" spans="2:5" ht="18.75" customHeight="1" x14ac:dyDescent="0.25">
      <c r="B12" s="28" t="s">
        <v>16</v>
      </c>
      <c r="E12" s="22">
        <f t="shared" si="0"/>
        <v>0.34375000000000017</v>
      </c>
    </row>
    <row r="13" spans="2:5" ht="18.75" customHeight="1" x14ac:dyDescent="0.25">
      <c r="E13" s="22">
        <f t="shared" si="0"/>
        <v>0.35416666666666685</v>
      </c>
    </row>
    <row r="14" spans="2:5" ht="18.75" customHeight="1" x14ac:dyDescent="0.25">
      <c r="B14" s="28" t="s">
        <v>7</v>
      </c>
      <c r="E14" s="22">
        <f t="shared" si="0"/>
        <v>0.36458333333333354</v>
      </c>
    </row>
    <row r="15" spans="2:5" ht="18.75" customHeight="1" x14ac:dyDescent="0.25">
      <c r="E15" s="22">
        <f t="shared" si="0"/>
        <v>0.37500000000000022</v>
      </c>
    </row>
    <row r="16" spans="2:5" ht="18.75" customHeight="1" x14ac:dyDescent="0.25">
      <c r="E16" s="22">
        <f t="shared" si="0"/>
        <v>0.38541666666666691</v>
      </c>
    </row>
    <row r="17" spans="5:5" ht="18.75" customHeight="1" x14ac:dyDescent="0.25">
      <c r="E17" s="22">
        <f t="shared" si="0"/>
        <v>0.39583333333333359</v>
      </c>
    </row>
    <row r="18" spans="5:5" ht="18.75" customHeight="1" x14ac:dyDescent="0.25">
      <c r="E18" s="22">
        <f t="shared" si="0"/>
        <v>0.40625000000000028</v>
      </c>
    </row>
    <row r="19" spans="5:5" ht="18.75" customHeight="1" x14ac:dyDescent="0.25">
      <c r="E19" s="22">
        <f t="shared" si="0"/>
        <v>0.41666666666666696</v>
      </c>
    </row>
    <row r="20" spans="5:5" ht="18.75" customHeight="1" x14ac:dyDescent="0.25">
      <c r="E20" s="22">
        <f t="shared" si="0"/>
        <v>0.42708333333333365</v>
      </c>
    </row>
    <row r="21" spans="5:5" ht="18.75" customHeight="1" x14ac:dyDescent="0.25">
      <c r="E21" s="22">
        <f t="shared" si="0"/>
        <v>0.43750000000000033</v>
      </c>
    </row>
    <row r="22" spans="5:5" ht="18.75" customHeight="1" x14ac:dyDescent="0.25">
      <c r="E22" s="22">
        <f t="shared" si="0"/>
        <v>0.44791666666666702</v>
      </c>
    </row>
    <row r="23" spans="5:5" ht="18.75" customHeight="1" x14ac:dyDescent="0.25">
      <c r="E23" s="22">
        <f t="shared" si="0"/>
        <v>0.4583333333333337</v>
      </c>
    </row>
    <row r="24" spans="5:5" ht="18.75" customHeight="1" x14ac:dyDescent="0.25">
      <c r="E24" s="22">
        <f t="shared" si="0"/>
        <v>0.46875000000000039</v>
      </c>
    </row>
    <row r="25" spans="5:5" ht="18.75" customHeight="1" x14ac:dyDescent="0.25">
      <c r="E25" s="22">
        <f t="shared" si="0"/>
        <v>0.47916666666666707</v>
      </c>
    </row>
    <row r="26" spans="5:5" ht="18.75" customHeight="1" x14ac:dyDescent="0.25">
      <c r="E26" s="22">
        <f t="shared" si="0"/>
        <v>0.48958333333333376</v>
      </c>
    </row>
    <row r="27" spans="5:5" ht="18.75" customHeight="1" x14ac:dyDescent="0.25">
      <c r="E27" s="22">
        <f t="shared" si="0"/>
        <v>0.50000000000000044</v>
      </c>
    </row>
    <row r="28" spans="5:5" ht="18.75" customHeight="1" x14ac:dyDescent="0.25">
      <c r="E28" s="22">
        <f t="shared" si="0"/>
        <v>0.51041666666666707</v>
      </c>
    </row>
    <row r="29" spans="5:5" ht="18.75" customHeight="1" x14ac:dyDescent="0.25">
      <c r="E29" s="22">
        <f t="shared" si="0"/>
        <v>0.5208333333333337</v>
      </c>
    </row>
    <row r="30" spans="5:5" ht="18.75" customHeight="1" x14ac:dyDescent="0.25">
      <c r="E30" s="22">
        <f t="shared" si="0"/>
        <v>0.53125000000000033</v>
      </c>
    </row>
    <row r="31" spans="5:5" ht="18.75" customHeight="1" x14ac:dyDescent="0.25">
      <c r="E31" s="22">
        <f t="shared" si="0"/>
        <v>0.54166666666666696</v>
      </c>
    </row>
    <row r="32" spans="5:5" ht="18.75" customHeight="1" x14ac:dyDescent="0.25">
      <c r="E32" s="22">
        <f t="shared" si="0"/>
        <v>0.55208333333333359</v>
      </c>
    </row>
    <row r="33" spans="5:5" ht="18.75" customHeight="1" x14ac:dyDescent="0.25">
      <c r="E33" s="22">
        <f t="shared" si="0"/>
        <v>0.56250000000000022</v>
      </c>
    </row>
    <row r="34" spans="5:5" ht="18.75" customHeight="1" x14ac:dyDescent="0.25">
      <c r="E34" s="22">
        <f t="shared" si="0"/>
        <v>0.57291666666666685</v>
      </c>
    </row>
    <row r="35" spans="5:5" ht="18.75" customHeight="1" x14ac:dyDescent="0.25">
      <c r="E35" s="22">
        <f t="shared" si="0"/>
        <v>0.58333333333333348</v>
      </c>
    </row>
    <row r="36" spans="5:5" ht="18.75" customHeight="1" x14ac:dyDescent="0.25">
      <c r="E36" s="22">
        <f t="shared" ref="E36:E67" si="1">IFERROR(IF($E35+Økning&gt;EndTime,"",$E35+Økning),"")</f>
        <v>0.59375000000000011</v>
      </c>
    </row>
    <row r="37" spans="5:5" ht="18.75" customHeight="1" x14ac:dyDescent="0.25">
      <c r="E37" s="22">
        <f t="shared" si="1"/>
        <v>0.60416666666666674</v>
      </c>
    </row>
    <row r="38" spans="5:5" ht="18.75" customHeight="1" x14ac:dyDescent="0.25">
      <c r="E38" s="22">
        <f t="shared" si="1"/>
        <v>0.61458333333333337</v>
      </c>
    </row>
    <row r="39" spans="5:5" ht="18.75" customHeight="1" x14ac:dyDescent="0.25">
      <c r="E39" s="22">
        <f t="shared" si="1"/>
        <v>0.625</v>
      </c>
    </row>
    <row r="40" spans="5:5" ht="18.75" customHeight="1" x14ac:dyDescent="0.25">
      <c r="E40" s="22">
        <f t="shared" si="1"/>
        <v>0.63541666666666663</v>
      </c>
    </row>
    <row r="41" spans="5:5" ht="18.75" customHeight="1" x14ac:dyDescent="0.25">
      <c r="E41" s="22">
        <f t="shared" si="1"/>
        <v>0.64583333333333326</v>
      </c>
    </row>
    <row r="42" spans="5:5" ht="18.75" customHeight="1" x14ac:dyDescent="0.25">
      <c r="E42" s="22">
        <f t="shared" si="1"/>
        <v>0.65624999999999989</v>
      </c>
    </row>
    <row r="43" spans="5:5" ht="18.75" customHeight="1" x14ac:dyDescent="0.25">
      <c r="E43" s="22">
        <f t="shared" si="1"/>
        <v>0.66666666666666652</v>
      </c>
    </row>
    <row r="44" spans="5:5" ht="18.75" customHeight="1" x14ac:dyDescent="0.25">
      <c r="E44" s="22">
        <f t="shared" si="1"/>
        <v>0.67708333333333315</v>
      </c>
    </row>
    <row r="45" spans="5:5" ht="18.75" customHeight="1" x14ac:dyDescent="0.25">
      <c r="E45" s="22">
        <f t="shared" si="1"/>
        <v>0.68749999999999978</v>
      </c>
    </row>
    <row r="46" spans="5:5" ht="18.75" customHeight="1" x14ac:dyDescent="0.25">
      <c r="E46" s="22">
        <f t="shared" si="1"/>
        <v>0.69791666666666641</v>
      </c>
    </row>
    <row r="47" spans="5:5" ht="18.75" customHeight="1" x14ac:dyDescent="0.25">
      <c r="E47" s="22">
        <f t="shared" si="1"/>
        <v>0.70833333333333304</v>
      </c>
    </row>
    <row r="48" spans="5:5" ht="18.75" customHeight="1" x14ac:dyDescent="0.25">
      <c r="E48" s="22">
        <f t="shared" si="1"/>
        <v>0.71874999999999967</v>
      </c>
    </row>
    <row r="49" spans="5:5" ht="18.75" customHeight="1" x14ac:dyDescent="0.25">
      <c r="E49" s="22">
        <f t="shared" si="1"/>
        <v>0.7291666666666663</v>
      </c>
    </row>
    <row r="50" spans="5:5" ht="18.75" customHeight="1" x14ac:dyDescent="0.25">
      <c r="E50" s="22">
        <f t="shared" si="1"/>
        <v>0.73958333333333293</v>
      </c>
    </row>
    <row r="51" spans="5:5" ht="18.75" customHeight="1" x14ac:dyDescent="0.25">
      <c r="E51" s="22">
        <f t="shared" si="1"/>
        <v>0.74999999999999956</v>
      </c>
    </row>
    <row r="52" spans="5:5" ht="18.75" customHeight="1" x14ac:dyDescent="0.25">
      <c r="E52" s="22">
        <f t="shared" si="1"/>
        <v>0.76041666666666619</v>
      </c>
    </row>
    <row r="53" spans="5:5" ht="18.75" customHeight="1" x14ac:dyDescent="0.25">
      <c r="E53" s="22">
        <f t="shared" si="1"/>
        <v>0.77083333333333282</v>
      </c>
    </row>
    <row r="54" spans="5:5" ht="18.75" customHeight="1" x14ac:dyDescent="0.25">
      <c r="E54" s="22">
        <f t="shared" si="1"/>
        <v>0.78124999999999944</v>
      </c>
    </row>
    <row r="55" spans="5:5" ht="18.75" customHeight="1" x14ac:dyDescent="0.25">
      <c r="E55" s="22">
        <f t="shared" si="1"/>
        <v>0.79166666666666607</v>
      </c>
    </row>
    <row r="56" spans="5:5" ht="18.75" customHeight="1" x14ac:dyDescent="0.25">
      <c r="E56" s="22">
        <f t="shared" si="1"/>
        <v>0.8020833333333327</v>
      </c>
    </row>
    <row r="57" spans="5:5" ht="18.75" customHeight="1" x14ac:dyDescent="0.25">
      <c r="E57" s="22">
        <f t="shared" si="1"/>
        <v>0.81249999999999933</v>
      </c>
    </row>
    <row r="58" spans="5:5" ht="18.75" customHeight="1" x14ac:dyDescent="0.25">
      <c r="E58" s="22">
        <f t="shared" si="1"/>
        <v>0.82291666666666596</v>
      </c>
    </row>
    <row r="59" spans="5:5" ht="18.75" customHeight="1" x14ac:dyDescent="0.25">
      <c r="E59" s="22">
        <f t="shared" si="1"/>
        <v>0.83333333333333259</v>
      </c>
    </row>
    <row r="60" spans="5:5" ht="18.75" customHeight="1" x14ac:dyDescent="0.25">
      <c r="E60" s="22">
        <f t="shared" si="1"/>
        <v>0.84374999999999922</v>
      </c>
    </row>
    <row r="61" spans="5:5" ht="18.75" customHeight="1" x14ac:dyDescent="0.25">
      <c r="E61" s="22">
        <f t="shared" si="1"/>
        <v>0.85416666666666585</v>
      </c>
    </row>
    <row r="62" spans="5:5" ht="18.75" customHeight="1" x14ac:dyDescent="0.25">
      <c r="E62" s="22">
        <f t="shared" si="1"/>
        <v>0.86458333333333248</v>
      </c>
    </row>
    <row r="63" spans="5:5" ht="18.75" customHeight="1" x14ac:dyDescent="0.25">
      <c r="E63" s="22">
        <f t="shared" si="1"/>
        <v>0.87499999999999911</v>
      </c>
    </row>
    <row r="64" spans="5:5" ht="18.75" customHeight="1" x14ac:dyDescent="0.25">
      <c r="E64" s="22" t="str">
        <f t="shared" si="1"/>
        <v/>
      </c>
    </row>
    <row r="65" spans="5:5" ht="18.75" customHeight="1" x14ac:dyDescent="0.25">
      <c r="E65" s="22" t="str">
        <f t="shared" si="1"/>
        <v/>
      </c>
    </row>
    <row r="66" spans="5:5" ht="18.75" customHeight="1" x14ac:dyDescent="0.25">
      <c r="E66" s="22" t="str">
        <f t="shared" si="1"/>
        <v/>
      </c>
    </row>
    <row r="67" spans="5:5" ht="18.75" customHeight="1" x14ac:dyDescent="0.25">
      <c r="E67" s="22" t="str">
        <f t="shared" si="1"/>
        <v/>
      </c>
    </row>
    <row r="68" spans="5:5" ht="18.75" customHeight="1" x14ac:dyDescent="0.25">
      <c r="E68" s="22" t="str">
        <f t="shared" ref="E68:E75" si="2">IFERROR(IF($E67+Økning&gt;EndTime,"",$E67+Økning),"")</f>
        <v/>
      </c>
    </row>
    <row r="69" spans="5:5" ht="18.75" customHeight="1" x14ac:dyDescent="0.25">
      <c r="E69" s="22" t="str">
        <f t="shared" si="2"/>
        <v/>
      </c>
    </row>
    <row r="70" spans="5:5" ht="18.75" customHeight="1" x14ac:dyDescent="0.25">
      <c r="E70" s="22" t="str">
        <f t="shared" si="2"/>
        <v/>
      </c>
    </row>
    <row r="71" spans="5:5" ht="18.75" customHeight="1" x14ac:dyDescent="0.25">
      <c r="E71" s="22" t="str">
        <f t="shared" si="2"/>
        <v/>
      </c>
    </row>
    <row r="72" spans="5:5" ht="18.75" customHeight="1" x14ac:dyDescent="0.25">
      <c r="E72" s="22" t="str">
        <f t="shared" si="2"/>
        <v/>
      </c>
    </row>
    <row r="73" spans="5:5" ht="18.75" customHeight="1" x14ac:dyDescent="0.25">
      <c r="E73" s="22" t="str">
        <f t="shared" si="2"/>
        <v/>
      </c>
    </row>
    <row r="74" spans="5:5" ht="18.75" customHeight="1" x14ac:dyDescent="0.25">
      <c r="E74" s="22" t="str">
        <f t="shared" si="2"/>
        <v/>
      </c>
    </row>
    <row r="75" spans="5:5" ht="18.75" customHeight="1" x14ac:dyDescent="0.25">
      <c r="E75" s="22" t="str">
        <f t="shared" si="2"/>
        <v/>
      </c>
    </row>
  </sheetData>
  <mergeCells count="2">
    <mergeCell ref="B2:C2"/>
    <mergeCell ref="B10:C10"/>
  </mergeCells>
  <conditionalFormatting sqref="E3:E75">
    <cfRule type="expression" dxfId="1" priority="1">
      <formula>$E3&gt;EndTime</formula>
    </cfRule>
    <cfRule type="expression" dxfId="0" priority="2">
      <formula>$E3=EndTime</formula>
    </cfRule>
  </conditionalFormatting>
  <dataValidations count="14">
    <dataValidation allowBlank="1" showInputMessage="1" showErrorMessage="1" prompt="Definere tidsintervaller i dette regnearket.Tidspunktene i kolonne E oppdaterer tidsplanen i kolonne E i Dagsplan-regnearket og tidsalternativer i kolonne F i Hendelsesplanlegging-regnearket." sqref="A1" xr:uid="{00000000-0002-0000-0200-000000000000}"/>
    <dataValidation allowBlank="1" showInputMessage="1" showErrorMessage="1" prompt="Skriv inn starttidspunktet i denne cellen" sqref="C4" xr:uid="{00000000-0002-0000-0200-000001000000}"/>
    <dataValidation type="list" errorStyle="warning" allowBlank="1" showInputMessage="1" showErrorMessage="1" error="Select  interval from the list in this cell. Select CANCEL, then press ALT+DOWN ARROW followed by ENTER to make a selection" prompt="Velg en intervall fra listen. Trykk på ALT+PIL NED for å åpne rullegardinlisten, og deretter trykker du på ENTER for å velge intervall." sqref="C6" xr:uid="{00000000-0002-0000-0200-000002000000}">
      <formula1>"15 MIN, 30 MIN, 45 MIN, 60 MIN"</formula1>
    </dataValidation>
    <dataValidation errorStyle="warning" allowBlank="1" showInputMessage="1" showErrorMessage="1" prompt="Angi et sluttidspunkt for tidsplanen i denne cellen" sqref="C8" xr:uid="{00000000-0002-0000-0200-000003000000}"/>
    <dataValidation allowBlank="1" showInputMessage="1" showErrorMessage="1" prompt="For å konfigurerer tidsplanen, oppdater starttidspunktet, angi en økende intervall og et sluttidspunkt.Tidspunkt-tabellen i kolonne E oppdateres automatisk" sqref="B2 C2" xr:uid="{00000000-0002-0000-0200-000004000000}"/>
    <dataValidation allowBlank="1" showInputMessage="1" showErrorMessage="1" prompt="Oppdater tidsplanen på daglig tidsplanregnearket ved å endre tids tabellen i dette regnearket. Angi start tidspunkt i C4, tidsintervall i C6 og Sluttidspunkt i C8" sqref="B1" xr:uid="{00000000-0002-0000-0200-000005000000}"/>
    <dataValidation allowBlank="1" showInputMessage="1" showErrorMessage="1" prompt="Tidspunkt-tabellen oppdateres automatisk basert på starttidspunktet, intervall og sluttidspunktet som angis i cellene C4 til C8 i dette regnearket." sqref="E2" xr:uid="{00000000-0002-0000-0200-000006000000}"/>
    <dataValidation allowBlank="1" showInputMessage="1" showErrorMessage="1" prompt="Angi starttidspunktet i cellen til høyre" sqref="B4" xr:uid="{00000000-0002-0000-0200-000007000000}"/>
    <dataValidation allowBlank="1" showInputMessage="1" showErrorMessage="1" prompt="Angi tidsintervallet i cellen til høyre" sqref="B6" xr:uid="{00000000-0002-0000-0200-000008000000}"/>
    <dataValidation allowBlank="1" showInputMessage="1" showErrorMessage="1" prompt="Angi sluttidspunktet i cellen til høyre" sqref="B8" xr:uid="{00000000-0002-0000-0200-000009000000}"/>
    <dataValidation allowBlank="1" showInputMessage="1" showErrorMessage="1" prompt="Vis Dagsplan og legg til hendelser ved å velge cellene nedenfor." sqref="B10:C10" xr:uid="{00000000-0002-0000-0200-00000A000000}"/>
    <dataValidation allowBlank="1" showInputMessage="1" showErrorMessage="1" prompt="Navigasjonskoblinger til Hendelsesplanlegging-regnearket for å legge til hendelse" sqref="B14" xr:uid="{00000000-0002-0000-0200-00000B000000}"/>
    <dataValidation allowBlank="1" showInputMessage="1" showErrorMessage="1" prompt="Navigasjonskobling til Dagsplanen" sqref="B12" xr:uid="{00000000-0002-0000-0200-00000C000000}"/>
    <dataValidation allowBlank="1" showErrorMessage="1" sqref="C3" xr:uid="{00000000-0002-0000-0200-00000D000000}"/>
  </dataValidations>
  <hyperlinks>
    <hyperlink ref="B12" location="'Dagsplan'!A1" tooltip="Velg for å vise Dagsplan" display="Select to View Daily Schedule" xr:uid="{00000000-0004-0000-0200-000000000000}"/>
    <hyperlink ref="B14" location="'Hendelsesplanlegging'!A1" tooltip="Velg for å legge til ny hendelse" display="Select to add a new event" xr:uid="{00000000-0004-0000-0200-000001000000}"/>
  </hyperlinks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8a52e8c320b9a064ae3583ae3861c9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8020cb39231a0945110f9cd888b521a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FCDC0B-BE17-4EFD-AAD5-1E4E9349882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7490C6C-6B46-4DFD-9ACA-031AB2832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F07B9F-2027-487B-9D1F-78CE832B31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11</vt:i4>
      </vt:variant>
    </vt:vector>
  </HeadingPairs>
  <TitlesOfParts>
    <vt:vector size="14" baseType="lpstr">
      <vt:lpstr>Dagsplan</vt:lpstr>
      <vt:lpstr>Hendelsesplanlegging</vt:lpstr>
      <vt:lpstr>Tidsintervaller</vt:lpstr>
      <vt:lpstr>ColumnTitle2</vt:lpstr>
      <vt:lpstr>ColumnTitle3</vt:lpstr>
      <vt:lpstr>DayVal</vt:lpstr>
      <vt:lpstr>EndTime</vt:lpstr>
      <vt:lpstr>MinuteText</vt:lpstr>
      <vt:lpstr>MonthName</vt:lpstr>
      <vt:lpstr>ScheduleHighlight</vt:lpstr>
      <vt:lpstr>Start_time</vt:lpstr>
      <vt:lpstr>TimesList</vt:lpstr>
      <vt:lpstr>Tittel1</vt:lpstr>
      <vt:lpstr>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2019-08-01T00:13:42Z</dcterms:created>
  <dcterms:modified xsi:type="dcterms:W3CDTF">2019-09-06T03:31:46Z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