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10.20.1.30\Phases6\PubMed\Accounts\Microsoft\OfficeUA_FY14_Template\O16_template\20180502_Accessible_Templates_B9\04_PreDTP_Done\zh-CN\"/>
    </mc:Choice>
  </mc:AlternateContent>
  <xr:revisionPtr revIDLastSave="0" documentId="12_ncr:500000_{7910B242-70B9-48AF-B677-EB2B720CD614}" xr6:coauthVersionLast="32" xr6:coauthVersionMax="32" xr10:uidLastSave="{00000000-0000-0000-0000-000000000000}"/>
  <bookViews>
    <workbookView xWindow="0" yWindow="0" windowWidth="18960" windowHeight="6615" xr2:uid="{00000000-000D-0000-FFFF-FFFF00000000}"/>
  </bookViews>
  <sheets>
    <sheet name="仪表板" sheetId="1" r:id="rId1"/>
    <sheet name="销售额" sheetId="2" r:id="rId2"/>
    <sheet name="收益" sheetId="5" r:id="rId3"/>
    <sheet name="费用" sheetId="3" r:id="rId4"/>
    <sheet name="税费" sheetId="4" r:id="rId5"/>
    <sheet name="类别" sheetId="7" r:id="rId6"/>
  </sheets>
  <definedNames>
    <definedName name="_xlnm.Print_Titles" localSheetId="3">费用!$4:$4</definedName>
    <definedName name="_xlnm.Print_Titles" localSheetId="5">类别!$1:$1</definedName>
    <definedName name="_xlnm.Print_Titles" localSheetId="2">收益!$4:$4</definedName>
    <definedName name="_xlnm.Print_Titles" localSheetId="4">税费!$4:$4</definedName>
    <definedName name="_xlnm.Print_Titles" localSheetId="1">销售额!$4:$4</definedName>
    <definedName name="_xlnm.Print_Titles" localSheetId="0">仪表板!$6:$6</definedName>
    <definedName name="标题1">仪表板[[#Headers],[汇总]]</definedName>
    <definedName name="标题2">销售收入_1[[#Headers],[收入类型]]</definedName>
    <definedName name="标题3">收益[[#Headers],[收益类型]]</definedName>
    <definedName name="标题4">运营费用[[#Headers],[费用类型]]</definedName>
    <definedName name="标题5">税费[[#Headers],[类型]]</definedName>
    <definedName name="标题6">类别[[#Headers],[类别]]</definedName>
    <definedName name="工作簿标题">仪表板!$B$1</definedName>
    <definedName name="工作簿日期">仪表板!$C$1</definedName>
    <definedName name="公司名称">仪表板!$B$2</definedName>
    <definedName name="行标题区域1..C3">销售额!$B$3</definedName>
    <definedName name="行标题区域1..C3.3">收益!$B$3</definedName>
    <definedName name="行标题区域1..C3.4">费用!$B$3</definedName>
    <definedName name="行标题区域1..C3.5">税费!$B$3</definedName>
    <definedName name="行标题区域1..C4">仪表板!$B$3</definedName>
    <definedName name="行标题区域2..H20">仪表板!$B$16</definedName>
    <definedName name="净利润">仪表板!$E$19</definedName>
    <definedName name="其他总费用">仪表板!$E$12</definedName>
    <definedName name="其他总收益">仪表板!$E$13</definedName>
    <definedName name="日常及行政管理总费用">仪表板!$E$11</definedName>
    <definedName name="销售收入">SUMIFS(销售收入_1[当期],销售收入_1[收入类型],"销售收入")</definedName>
    <definedName name="销售与营销总费用">仪表板!$E$9</definedName>
    <definedName name="研发总费用">仪表板!$E$10</definedName>
    <definedName name="总毛利润">仪表板!$E$16</definedName>
    <definedName name="总税费">仪表板!$E$14</definedName>
    <definedName name="总销售成本">仪表板!$E$8</definedName>
    <definedName name="总销售收入">仪表板!$E$7</definedName>
    <definedName name="总运营费用">仪表板!$E$17</definedName>
    <definedName name="总运营收益">仪表板!$E$18</definedName>
  </definedNames>
  <calcPr calcId="171027"/>
</workbook>
</file>

<file path=xl/calcChain.xml><?xml version="1.0" encoding="utf-8"?>
<calcChain xmlns="http://schemas.openxmlformats.org/spreadsheetml/2006/main">
  <c r="G6" i="4" l="1"/>
  <c r="G7" i="4"/>
  <c r="G8" i="4"/>
  <c r="G9" i="4"/>
  <c r="G5" i="4"/>
  <c r="G6" i="3"/>
  <c r="G7" i="3"/>
  <c r="G8" i="3"/>
  <c r="G9" i="3"/>
  <c r="G10" i="3"/>
  <c r="G11" i="3"/>
  <c r="G12" i="3"/>
  <c r="G13" i="3"/>
  <c r="G14" i="3"/>
  <c r="G15" i="3"/>
  <c r="G16" i="3"/>
  <c r="G17" i="3"/>
  <c r="G18" i="3"/>
  <c r="G19" i="3"/>
  <c r="G20" i="3"/>
  <c r="G21" i="3"/>
  <c r="G22" i="3"/>
  <c r="G23" i="3"/>
  <c r="G24" i="3"/>
  <c r="G5" i="3"/>
  <c r="I6" i="4"/>
  <c r="I7" i="4"/>
  <c r="I8" i="4"/>
  <c r="I9" i="4"/>
  <c r="I5" i="4"/>
  <c r="I6" i="3"/>
  <c r="I7" i="3"/>
  <c r="I8" i="3"/>
  <c r="I9" i="3"/>
  <c r="I10" i="3"/>
  <c r="I11" i="3"/>
  <c r="I12" i="3"/>
  <c r="I13" i="3"/>
  <c r="I14" i="3"/>
  <c r="I15" i="3"/>
  <c r="I16" i="3"/>
  <c r="I17" i="3"/>
  <c r="I18" i="3"/>
  <c r="I19" i="3"/>
  <c r="I20" i="3"/>
  <c r="I21" i="3"/>
  <c r="I22" i="3"/>
  <c r="I23" i="3"/>
  <c r="I24" i="3"/>
  <c r="I5" i="3"/>
  <c r="I6" i="5"/>
  <c r="I5" i="5"/>
  <c r="H6" i="4"/>
  <c r="H7" i="4"/>
  <c r="H8" i="4"/>
  <c r="H9" i="4"/>
  <c r="H5" i="4"/>
  <c r="H6" i="3"/>
  <c r="H7" i="3"/>
  <c r="H8" i="3"/>
  <c r="H9" i="3"/>
  <c r="H10" i="3"/>
  <c r="H11" i="3"/>
  <c r="H12" i="3"/>
  <c r="H13" i="3"/>
  <c r="H14" i="3"/>
  <c r="H15" i="3"/>
  <c r="H16" i="3"/>
  <c r="H17" i="3"/>
  <c r="H18" i="3"/>
  <c r="H19" i="3"/>
  <c r="H20" i="3"/>
  <c r="H21" i="3"/>
  <c r="H22" i="3"/>
  <c r="H23" i="3"/>
  <c r="H24" i="3"/>
  <c r="H5" i="3"/>
  <c r="H6" i="5"/>
  <c r="H5" i="5"/>
  <c r="G6" i="5"/>
  <c r="E13" i="2"/>
  <c r="F13" i="2"/>
  <c r="D13" i="2"/>
  <c r="I6" i="2"/>
  <c r="I7" i="2"/>
  <c r="I8" i="2"/>
  <c r="I9" i="2"/>
  <c r="I10" i="2"/>
  <c r="I11" i="2"/>
  <c r="I12" i="2"/>
  <c r="I5" i="2"/>
  <c r="H6" i="2"/>
  <c r="H7" i="2"/>
  <c r="H8" i="2"/>
  <c r="H9" i="2"/>
  <c r="H10" i="2"/>
  <c r="H11" i="2"/>
  <c r="H12" i="2"/>
  <c r="H5" i="2"/>
  <c r="G6" i="2"/>
  <c r="G7" i="2"/>
  <c r="G8" i="2"/>
  <c r="G9" i="2"/>
  <c r="G10" i="2"/>
  <c r="G11" i="2"/>
  <c r="G12" i="2"/>
  <c r="G5" i="2"/>
  <c r="F10" i="4"/>
  <c r="E14" i="1" s="1"/>
  <c r="E10" i="4"/>
  <c r="D10" i="4"/>
  <c r="C14" i="1" s="1"/>
  <c r="G5" i="5"/>
  <c r="C3" i="2"/>
  <c r="B2" i="5"/>
  <c r="B2" i="3"/>
  <c r="B2" i="4"/>
  <c r="B2" i="2"/>
  <c r="B1" i="5"/>
  <c r="B1" i="3"/>
  <c r="B1" i="4"/>
  <c r="B1" i="2"/>
  <c r="D14" i="1"/>
  <c r="E11" i="1"/>
  <c r="D11" i="1"/>
  <c r="C11" i="1"/>
  <c r="E10" i="1"/>
  <c r="D10" i="1"/>
  <c r="C10" i="1"/>
  <c r="E9" i="1"/>
  <c r="D9" i="1"/>
  <c r="C9" i="1"/>
  <c r="E8" i="1"/>
  <c r="D8" i="1"/>
  <c r="C8" i="1"/>
  <c r="C7" i="1"/>
  <c r="D7" i="1"/>
  <c r="E7" i="1"/>
  <c r="F19" i="1" s="1"/>
  <c r="G13" i="2" l="1"/>
  <c r="I13" i="2"/>
  <c r="H13" i="2"/>
  <c r="C3" i="4"/>
  <c r="G10" i="4"/>
  <c r="F14" i="1" s="1"/>
  <c r="F17" i="1"/>
  <c r="E16" i="1"/>
  <c r="F16" i="1"/>
  <c r="F18" i="1"/>
  <c r="F7" i="1"/>
  <c r="F8" i="1"/>
  <c r="F9" i="1"/>
  <c r="F10" i="1"/>
  <c r="F11" i="1"/>
  <c r="C3" i="1"/>
  <c r="H8" i="1" l="1"/>
  <c r="G8" i="1" l="1"/>
  <c r="G7" i="1" l="1"/>
  <c r="H7" i="1"/>
  <c r="H10" i="4"/>
  <c r="G14" i="1" s="1"/>
  <c r="I10" i="4" l="1"/>
  <c r="H14" i="1" s="1"/>
  <c r="G11" i="1"/>
  <c r="G10" i="1"/>
  <c r="G9" i="1"/>
  <c r="H11" i="1"/>
  <c r="H10" i="1"/>
  <c r="H9" i="1"/>
  <c r="D16" i="1"/>
  <c r="H16" i="1" s="1"/>
  <c r="C16" i="1"/>
  <c r="G16" i="1" s="1"/>
  <c r="H7" i="5" l="1"/>
  <c r="G13" i="1" s="1"/>
  <c r="I7" i="5"/>
  <c r="H13" i="1" s="1"/>
  <c r="G7" i="5"/>
  <c r="F13" i="1" s="1"/>
  <c r="D7" i="5"/>
  <c r="C13" i="1" s="1"/>
  <c r="E7" i="5"/>
  <c r="D13" i="1"/>
  <c r="F7" i="5"/>
  <c r="H25" i="3"/>
  <c r="G12" i="1" s="1"/>
  <c r="I25" i="3"/>
  <c r="H12" i="1" s="1"/>
  <c r="G25" i="3"/>
  <c r="F12" i="1" s="1"/>
  <c r="D25" i="3"/>
  <c r="C12" i="1" s="1"/>
  <c r="C17" i="1" s="1"/>
  <c r="F25" i="3"/>
  <c r="E25" i="3"/>
  <c r="D12" i="1" s="1"/>
  <c r="D17" i="1" s="1"/>
  <c r="E13" i="1" l="1"/>
  <c r="C3" i="5"/>
  <c r="E12" i="1"/>
  <c r="E17" i="1" s="1"/>
  <c r="E18" i="1" s="1"/>
  <c r="E19" i="1" s="1"/>
  <c r="C4" i="1" s="1"/>
  <c r="C3" i="3"/>
  <c r="D18" i="1"/>
  <c r="C18" i="1"/>
  <c r="H17" i="1" l="1"/>
  <c r="G17" i="1"/>
  <c r="G18" i="1"/>
  <c r="C19" i="1"/>
  <c r="G19" i="1" s="1"/>
  <c r="H18" i="1"/>
  <c r="D19" i="1"/>
  <c r="H19" i="1" s="1"/>
</calcChain>
</file>

<file path=xl/sharedStrings.xml><?xml version="1.0" encoding="utf-8"?>
<sst xmlns="http://schemas.openxmlformats.org/spreadsheetml/2006/main" count="146" uniqueCount="74">
  <si>
    <t>损益表</t>
  </si>
  <si>
    <t>公司名称</t>
  </si>
  <si>
    <t>当前毛利率 [L/J]</t>
  </si>
  <si>
    <t>当前销售利润率 [T/J]</t>
  </si>
  <si>
    <t>请勿修改此工作表中的类别，否则可能会破坏公式。请使用“类别”工作表添加类别，并使用相关条目更新相应的工作表。此工作表将自动更新。</t>
  </si>
  <si>
    <t>汇总</t>
  </si>
  <si>
    <t>总销售收入 [J]</t>
  </si>
  <si>
    <t>销售总成本 [K]</t>
  </si>
  <si>
    <t>销售与营销总费用 [M]</t>
  </si>
  <si>
    <t>研发总费用 [N]</t>
  </si>
  <si>
    <t>日常及行政管理总费用 [O]</t>
  </si>
  <si>
    <t>其他总运营费用 [P]</t>
  </si>
  <si>
    <t>其他收益 [S]</t>
  </si>
  <si>
    <t>总税费 [T]</t>
  </si>
  <si>
    <t>毛利润 [L=J-K]</t>
  </si>
  <si>
    <t>总运营费用 [Q=M+N+O+P]</t>
  </si>
  <si>
    <t>运营收益 [R=L-Q]</t>
  </si>
  <si>
    <t>净利润 [U=R+S-T]</t>
  </si>
  <si>
    <t>[年或月] 至 [年月日]</t>
  </si>
  <si>
    <t>以千美元计</t>
  </si>
  <si>
    <t>前期总额</t>
  </si>
  <si>
    <t>总预算</t>
  </si>
  <si>
    <t>当期
总额</t>
  </si>
  <si>
    <t>当期总额占销售额的百分比</t>
  </si>
  <si>
    <t>与前期相比的总额变化百分比</t>
  </si>
  <si>
    <t>与预算相比的总额变化百分比</t>
  </si>
  <si>
    <t>销售收入</t>
  </si>
  <si>
    <t>收入类型</t>
  </si>
  <si>
    <t>销售成本</t>
  </si>
  <si>
    <t>总销售收入</t>
  </si>
  <si>
    <t>说明</t>
  </si>
  <si>
    <t>产品/服务 1</t>
  </si>
  <si>
    <t>产品/服务 2</t>
  </si>
  <si>
    <t>产品/服务 3</t>
  </si>
  <si>
    <t>产品/服务 4</t>
  </si>
  <si>
    <t>前期</t>
  </si>
  <si>
    <t>预算</t>
  </si>
  <si>
    <t>当期</t>
  </si>
  <si>
    <t>当期占销售额的百分比</t>
  </si>
  <si>
    <t>与前期相比的变化百分比</t>
  </si>
  <si>
    <t>与预算相比的变化百分比</t>
  </si>
  <si>
    <t>收益</t>
  </si>
  <si>
    <t>收益类型</t>
  </si>
  <si>
    <t>总销售收益</t>
  </si>
  <si>
    <t>其他收益</t>
  </si>
  <si>
    <t>运营费用</t>
  </si>
  <si>
    <t>费用类型</t>
  </si>
  <si>
    <t>销售与营销</t>
  </si>
  <si>
    <t>研发</t>
  </si>
  <si>
    <t>日常及行政管理</t>
  </si>
  <si>
    <t>总运营费用</t>
  </si>
  <si>
    <t>广告</t>
  </si>
  <si>
    <t>直销</t>
  </si>
  <si>
    <t>其他费用（指定）</t>
  </si>
  <si>
    <t>技术许可</t>
  </si>
  <si>
    <t xml:space="preserve">专利 </t>
  </si>
  <si>
    <t>工资和薪金</t>
  </si>
  <si>
    <t>外部服务</t>
  </si>
  <si>
    <t>日用品</t>
  </si>
  <si>
    <t>餐饮和娱乐</t>
  </si>
  <si>
    <t>租金</t>
  </si>
  <si>
    <t>电话</t>
  </si>
  <si>
    <t>水电费</t>
  </si>
  <si>
    <t>折旧</t>
  </si>
  <si>
    <t>保险</t>
  </si>
  <si>
    <t>修理和维护</t>
  </si>
  <si>
    <t>税费</t>
  </si>
  <si>
    <t>类型</t>
  </si>
  <si>
    <t>总税费</t>
  </si>
  <si>
    <t>收入所得税</t>
  </si>
  <si>
    <t>工资税</t>
  </si>
  <si>
    <t>房地产税</t>
  </si>
  <si>
    <t>其他税费（指定）</t>
  </si>
  <si>
    <t>类别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</si>
</sst>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 &quot;¥&quot;* #,##0.00_ ;_ &quot;¥&quot;* \-#,##0.00_ ;_ &quot;¥&quot;* &quot;-&quot;??_ ;_ @_ "/>
  </numFmts>
  <fonts count="16" x14ac:knownFonts="1">
    <font>
      <sz val="11"/>
      <name val="Microsoft YaHei UI"/>
      <family val="2"/>
      <charset val="134"/>
    </font>
    <font>
      <sz val="11"/>
      <color theme="1"/>
      <name val="Calibri"/>
      <family val="2"/>
      <scheme val="minor"/>
    </font>
    <font>
      <b/>
      <sz val="12"/>
      <color theme="1" tint="0.14993743705557422"/>
      <name val="Franklin Gothic Medium"/>
      <family val="2"/>
      <scheme val="major"/>
    </font>
    <font>
      <sz val="11"/>
      <name val="Microsoft YaHei UI"/>
      <family val="2"/>
      <charset val="134"/>
    </font>
    <font>
      <b/>
      <sz val="16"/>
      <color theme="1" tint="0.14996795556505021"/>
      <name val="Microsoft YaHei UI"/>
      <family val="2"/>
      <charset val="134"/>
    </font>
    <font>
      <sz val="11"/>
      <color theme="1" tint="0.14996795556505021"/>
      <name val="Microsoft YaHei UI"/>
      <family val="2"/>
      <charset val="134"/>
    </font>
    <font>
      <sz val="12"/>
      <color theme="1" tint="0.14993743705557422"/>
      <name val="Microsoft YaHei UI"/>
      <family val="2"/>
      <charset val="134"/>
    </font>
    <font>
      <sz val="11"/>
      <color theme="1" tint="0.14990691854609822"/>
      <name val="Microsoft YaHei UI"/>
      <family val="2"/>
      <charset val="134"/>
    </font>
    <font>
      <sz val="11"/>
      <color theme="1"/>
      <name val="Microsoft YaHei UI"/>
      <family val="2"/>
      <charset val="134"/>
    </font>
    <font>
      <b/>
      <sz val="11"/>
      <color theme="1"/>
      <name val="Microsoft YaHei UI"/>
      <family val="2"/>
      <charset val="134"/>
    </font>
    <font>
      <sz val="9"/>
      <name val="Calibri"/>
      <family val="3"/>
      <charset val="134"/>
      <scheme val="minor"/>
    </font>
    <font>
      <sz val="10"/>
      <name val="Microsoft YaHei UI"/>
      <family val="2"/>
      <charset val="134"/>
    </font>
    <font>
      <b/>
      <sz val="16"/>
      <color theme="1" tint="0.14993743705557422"/>
      <name val="Microsoft YaHei UI"/>
      <family val="2"/>
      <charset val="134"/>
    </font>
    <font>
      <sz val="12"/>
      <color theme="1" tint="0.14990691854609822"/>
      <name val="Microsoft YaHei UI"/>
      <family val="2"/>
      <charset val="134"/>
    </font>
    <font>
      <sz val="11"/>
      <color theme="1" tint="0.1498764000366222"/>
      <name val="Microsoft YaHei UI"/>
      <family val="2"/>
      <charset val="134"/>
    </font>
    <font>
      <sz val="11"/>
      <color theme="1" tint="0.14993743705557422"/>
      <name val="Microsoft YaHei UI"/>
      <family val="2"/>
      <charset val="134"/>
    </font>
  </fonts>
  <fills count="6">
    <fill>
      <patternFill patternType="none"/>
    </fill>
    <fill>
      <patternFill patternType="gray125"/>
    </fill>
    <fill>
      <patternFill patternType="solid">
        <fgColor theme="9" tint="0.79998168889431442"/>
        <bgColor indexed="65"/>
      </patternFill>
    </fill>
    <fill>
      <patternFill patternType="solid">
        <fgColor theme="4" tint="0.59999389629810485"/>
        <bgColor indexed="65"/>
      </patternFill>
    </fill>
    <fill>
      <patternFill patternType="solid">
        <fgColor theme="4" tint="0.79998168889431442"/>
        <bgColor indexed="65"/>
      </patternFill>
    </fill>
    <fill>
      <patternFill patternType="solid">
        <fgColor theme="4" tint="0.79998168889431442"/>
        <bgColor indexed="64"/>
      </patternFill>
    </fill>
  </fills>
  <borders count="2">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s>
  <cellStyleXfs count="12">
    <xf numFmtId="0" fontId="0" fillId="0" borderId="0">
      <alignment wrapText="1"/>
    </xf>
    <xf numFmtId="0" fontId="2" fillId="0" borderId="0" applyNumberFormat="0" applyFill="0" applyProtection="0">
      <alignment vertical="center"/>
    </xf>
    <xf numFmtId="0" fontId="13" fillId="0" borderId="0" applyNumberFormat="0" applyFill="0" applyProtection="0">
      <alignment vertical="center"/>
    </xf>
    <xf numFmtId="0" fontId="15" fillId="0" borderId="0" applyNumberFormat="0" applyFill="0" applyProtection="0">
      <alignment vertical="center"/>
    </xf>
    <xf numFmtId="0" fontId="14" fillId="0" borderId="0" applyNumberFormat="0" applyFill="0" applyProtection="0">
      <alignment vertical="center" wrapText="1"/>
    </xf>
    <xf numFmtId="44" fontId="3" fillId="0" borderId="0" applyFill="0" applyBorder="0" applyAlignment="0" applyProtection="0"/>
    <xf numFmtId="10" fontId="3" fillId="0" borderId="0" applyFill="0" applyBorder="0" applyProtection="0">
      <alignment horizontal="right"/>
    </xf>
    <xf numFmtId="0" fontId="9" fillId="2" borderId="0" applyNumberFormat="0" applyBorder="0" applyAlignment="0" applyProtection="0"/>
    <xf numFmtId="0" fontId="12" fillId="0" borderId="0" applyNumberFormat="0" applyFill="0" applyBorder="0" applyProtection="0">
      <alignment vertical="center"/>
    </xf>
    <xf numFmtId="10" fontId="1" fillId="3" borderId="0" applyFont="0" applyBorder="0" applyProtection="0">
      <alignment horizontal="right"/>
    </xf>
    <xf numFmtId="0" fontId="15" fillId="0" borderId="0" applyNumberFormat="0" applyFill="0" applyBorder="0" applyProtection="0">
      <alignment wrapText="1"/>
    </xf>
    <xf numFmtId="10" fontId="8" fillId="4" borderId="0" applyBorder="0" applyProtection="0">
      <alignment horizontal="right"/>
    </xf>
  </cellStyleXfs>
  <cellXfs count="28">
    <xf numFmtId="0" fontId="0" fillId="0" borderId="0" xfId="0">
      <alignment wrapText="1"/>
    </xf>
    <xf numFmtId="0" fontId="3" fillId="0" borderId="0" xfId="0" applyFont="1">
      <alignment wrapText="1"/>
    </xf>
    <xf numFmtId="0" fontId="4" fillId="0" borderId="0" xfId="8" applyFont="1">
      <alignment vertical="center"/>
    </xf>
    <xf numFmtId="0" fontId="6" fillId="0" borderId="0" xfId="2" applyFont="1">
      <alignment vertical="center"/>
    </xf>
    <xf numFmtId="0" fontId="7" fillId="0" borderId="0" xfId="4" applyFont="1">
      <alignment vertical="center" wrapText="1"/>
    </xf>
    <xf numFmtId="10" fontId="3" fillId="0" borderId="0" xfId="6" applyFont="1">
      <alignment horizontal="right"/>
    </xf>
    <xf numFmtId="0" fontId="3" fillId="0" borderId="0" xfId="0" applyFont="1" applyFill="1" applyBorder="1">
      <alignment wrapText="1"/>
    </xf>
    <xf numFmtId="44" fontId="3" fillId="0" borderId="0" xfId="5" applyFont="1" applyFill="1" applyBorder="1" applyAlignment="1">
      <alignment horizontal="right"/>
    </xf>
    <xf numFmtId="10" fontId="8" fillId="4" borderId="0" xfId="11" applyFont="1" applyBorder="1">
      <alignment horizontal="right"/>
    </xf>
    <xf numFmtId="0" fontId="9" fillId="2" borderId="1" xfId="7" applyFont="1" applyFill="1" applyBorder="1"/>
    <xf numFmtId="44" fontId="9" fillId="2" borderId="1" xfId="5" applyFont="1" applyFill="1" applyBorder="1" applyAlignment="1">
      <alignment horizontal="right"/>
    </xf>
    <xf numFmtId="10" fontId="9" fillId="2" borderId="1" xfId="6" applyFont="1" applyFill="1" applyBorder="1">
      <alignment horizontal="right"/>
    </xf>
    <xf numFmtId="0" fontId="9" fillId="2" borderId="1" xfId="7" applyNumberFormat="1" applyFont="1" applyBorder="1" applyAlignment="1"/>
    <xf numFmtId="44" fontId="7" fillId="0" borderId="0" xfId="5" applyFont="1" applyAlignment="1">
      <alignment vertical="center"/>
    </xf>
    <xf numFmtId="10" fontId="8" fillId="5" borderId="0" xfId="0" applyNumberFormat="1" applyFont="1" applyFill="1" applyBorder="1" applyAlignment="1">
      <alignment horizontal="right"/>
    </xf>
    <xf numFmtId="10" fontId="8" fillId="5" borderId="0" xfId="0" applyNumberFormat="1" applyFont="1" applyFill="1" applyAlignment="1">
      <alignment horizontal="right"/>
    </xf>
    <xf numFmtId="0" fontId="0" fillId="0" borderId="0" xfId="0" applyFont="1">
      <alignment wrapText="1"/>
    </xf>
    <xf numFmtId="0" fontId="0" fillId="0" borderId="0" xfId="0" applyFont="1" applyFill="1" applyBorder="1">
      <alignment wrapText="1"/>
    </xf>
    <xf numFmtId="44" fontId="3" fillId="0" borderId="0" xfId="5" applyAlignment="1">
      <alignment horizontal="right"/>
    </xf>
    <xf numFmtId="10" fontId="8" fillId="4" borderId="0" xfId="11">
      <alignment horizontal="right"/>
    </xf>
    <xf numFmtId="44" fontId="0" fillId="0" borderId="0" xfId="0" applyNumberFormat="1" applyFont="1" applyAlignment="1">
      <alignment horizontal="right"/>
    </xf>
    <xf numFmtId="44" fontId="3" fillId="0" borderId="0" xfId="5" applyFill="1" applyBorder="1" applyAlignment="1">
      <alignment horizontal="right"/>
    </xf>
    <xf numFmtId="44" fontId="0" fillId="0" borderId="0" xfId="0" applyNumberFormat="1" applyFont="1" applyFill="1" applyBorder="1" applyAlignment="1">
      <alignment horizontal="right"/>
    </xf>
    <xf numFmtId="44" fontId="3" fillId="0" borderId="0" xfId="5" applyFill="1" applyAlignment="1">
      <alignment horizontal="right"/>
    </xf>
    <xf numFmtId="0" fontId="5" fillId="0" borderId="0" xfId="3" applyFont="1">
      <alignment vertical="center"/>
    </xf>
    <xf numFmtId="0" fontId="5" fillId="0" borderId="0" xfId="10" applyFont="1" applyFill="1">
      <alignment wrapText="1"/>
    </xf>
    <xf numFmtId="0" fontId="3" fillId="0" borderId="0" xfId="0" applyFont="1">
      <alignment wrapText="1"/>
    </xf>
    <xf numFmtId="44" fontId="11" fillId="0" borderId="0" xfId="0" applyNumberFormat="1" applyFont="1" applyFill="1" applyBorder="1" applyAlignment="1">
      <alignment horizontal="right"/>
    </xf>
  </cellXfs>
  <cellStyles count="12">
    <cellStyle name="20% - 着色 1" xfId="11" builtinId="30" customBuiltin="1"/>
    <cellStyle name="20% - 着色 6" xfId="7" builtinId="50" customBuiltin="1"/>
    <cellStyle name="40% - 着色 1" xfId="9" builtinId="31" customBuiltin="1"/>
    <cellStyle name="百分比" xfId="6" builtinId="5" customBuiltin="1"/>
    <cellStyle name="标题" xfId="8" builtinId="15" customBuiltin="1"/>
    <cellStyle name="标题 1" xfId="1" builtinId="16" customBuiltin="1"/>
    <cellStyle name="标题 2" xfId="2" builtinId="17" customBuiltin="1"/>
    <cellStyle name="标题 3" xfId="3" builtinId="18" customBuiltin="1"/>
    <cellStyle name="标题 4" xfId="4" builtinId="19" customBuiltin="1"/>
    <cellStyle name="常规" xfId="0" builtinId="0" customBuiltin="1"/>
    <cellStyle name="货币" xfId="5" builtinId="4" customBuiltin="1"/>
    <cellStyle name="解释性文本" xfId="10" builtinId="53" customBuiltin="1"/>
  </cellStyles>
  <dxfs count="74">
    <dxf>
      <font>
        <b val="0"/>
        <i val="0"/>
        <strike val="0"/>
        <condense val="0"/>
        <extend val="0"/>
        <outline val="0"/>
        <shadow val="0"/>
        <u val="none"/>
        <vertAlign val="baseline"/>
        <sz val="10"/>
        <color auto="1"/>
        <name val="Microsoft YaHei UI"/>
        <family val="2"/>
        <charset val="134"/>
        <scheme val="none"/>
      </font>
      <numFmt numFmtId="34" formatCode="_ &quot;¥&quot;* #,##0.00_ ;_ &quot;¥&quot;* \-#,##0.00_ ;_ &quot;¥&quot;* &quot;-&quot;??_ ;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icrosoft YaHei UI"/>
        <family val="2"/>
        <charset val="134"/>
        <scheme val="none"/>
      </font>
      <numFmt numFmtId="34" formatCode="_ &quot;¥&quot;* #,##0.00_ ;_ &quot;¥&quot;* \-#,##0.00_ ;_ &quot;¥&quot;* &quot;-&quot;??_ ;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icrosoft YaHei UI"/>
        <family val="2"/>
        <charset val="134"/>
        <scheme val="none"/>
      </font>
      <numFmt numFmtId="34" formatCode="_ &quot;¥&quot;* #,##0.00_ ;_ &quot;¥&quot;* \-#,##0.00_ ;_ &quot;¥&quot;* &quot;-&quot;??_ ;_ @_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border diagonalUp="0" diagonalDown="0" outline="0">
        <left/>
        <right/>
        <top/>
        <bottom/>
      </border>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border diagonalUp="0" diagonalDown="0" outline="0">
        <left/>
        <right/>
        <top/>
        <bottom/>
      </border>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Microsoft YaHei UI"/>
        <family val="2"/>
        <charset val="134"/>
        <scheme val="none"/>
      </font>
      <numFmt numFmtId="34" formatCode="_ &quot;¥&quot;* #,##0.00_ ;_ &quot;¥&quot;* \-#,##0.00_ ;_ &quot;¥&quot;* &quot;-&quot;??_ ;_ @_ "/>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Microsoft YaHei UI"/>
        <family val="2"/>
        <charset val="134"/>
        <scheme val="none"/>
      </font>
      <numFmt numFmtId="34" formatCode="_ &quot;¥&quot;* #,##0.00_ ;_ &quot;¥&quot;* \-#,##0.00_ ;_ &quot;¥&quot;* &quot;-&quot;??_ ;_ @_ "/>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Microsoft YaHei UI"/>
        <family val="2"/>
        <charset val="134"/>
        <scheme val="none"/>
      </font>
      <numFmt numFmtId="34" formatCode="_ &quot;¥&quot;* #,##0.00_ ;_ &quot;¥&quot;* \-#,##0.00_ ;_ &quot;¥&quot;* &quot;-&quot;??_ ;_ @_ "/>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border diagonalUp="0" diagonalDown="0" outline="0">
        <left/>
        <right/>
        <top/>
        <bottom/>
      </border>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border diagonalUp="0" diagonalDown="0" outline="0">
        <left/>
        <right/>
        <top/>
        <bottom/>
      </border>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Microsoft YaHei UI"/>
        <family val="2"/>
        <charset val="134"/>
        <scheme val="none"/>
      </font>
      <numFmt numFmtId="34" formatCode="_ &quot;¥&quot;* #,##0.00_ ;_ &quot;¥&quot;* \-#,##0.00_ ;_ &quot;¥&quot;* &quot;-&quot;??_ ;_ @_ "/>
      <alignment horizontal="right" vertical="bottom" textRotation="0" wrapText="0" indent="0" justifyLastLine="0" shrinkToFit="0" readingOrder="0"/>
    </dxf>
    <dxf>
      <font>
        <b val="0"/>
        <i val="0"/>
        <strike val="0"/>
        <condense val="0"/>
        <extend val="0"/>
        <outline val="0"/>
        <shadow val="0"/>
        <u val="none"/>
        <vertAlign val="baseline"/>
        <sz val="11"/>
        <color auto="1"/>
        <name val="Microsoft YaHei UI"/>
        <family val="2"/>
        <charset val="134"/>
        <scheme val="none"/>
      </font>
      <numFmt numFmtId="34" formatCode="_ &quot;¥&quot;* #,##0.00_ ;_ &quot;¥&quot;* \-#,##0.00_ ;_ &quot;¥&quot;* &quot;-&quot;??_ ;_ @_ "/>
      <alignment horizontal="right" vertical="bottom" textRotation="0" wrapText="0" indent="0" justifyLastLine="0" shrinkToFit="0" readingOrder="0"/>
    </dxf>
    <dxf>
      <font>
        <b val="0"/>
        <i val="0"/>
        <strike val="0"/>
        <condense val="0"/>
        <extend val="0"/>
        <outline val="0"/>
        <shadow val="0"/>
        <u val="none"/>
        <vertAlign val="baseline"/>
        <sz val="11"/>
        <color auto="1"/>
        <name val="Microsoft YaHei UI"/>
        <family val="2"/>
        <charset val="134"/>
        <scheme val="none"/>
      </font>
      <numFmt numFmtId="34" formatCode="_ &quot;¥&quot;* #,##0.00_ ;_ &quot;¥&quot;* \-#,##0.00_ ;_ &quot;¥&quot;* &quot;-&quot;??_ ;_ @_ "/>
      <alignment horizontal="right" vertical="bottom" textRotation="0" wrapText="0" indent="0" justifyLastLine="0" shrinkToFit="0" readingOrder="0"/>
    </dxf>
    <dxf>
      <font>
        <b val="0"/>
        <i val="0"/>
        <strike val="0"/>
        <condense val="0"/>
        <extend val="0"/>
        <outline val="0"/>
        <shadow val="0"/>
        <u val="none"/>
        <vertAlign val="baseline"/>
        <sz val="11"/>
        <color auto="1"/>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auto="1"/>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YaHei UI"/>
        <family val="2"/>
        <charset val="134"/>
        <scheme val="none"/>
      </font>
      <alignment horizontal="left" vertical="bottom" textRotation="0" wrapText="0" indent="0" justifyLastLine="0" shrinkToFit="0" readingOrder="0"/>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YaHei UI"/>
        <family val="2"/>
        <charset val="134"/>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Microsoft YaHei UI"/>
        <family val="2"/>
        <charset val="134"/>
        <scheme val="none"/>
      </font>
      <numFmt numFmtId="34" formatCode="_ &quot;¥&quot;* #,##0.00_ ;_ &quot;¥&quot;* \-#,##0.00_ ;_ &quot;¥&quot;* &quot;-&quot;??_ ;_ @_ "/>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auto="1"/>
        <name val="Microsoft YaHei UI"/>
        <family val="2"/>
        <charset val="134"/>
        <scheme val="none"/>
      </font>
      <numFmt numFmtId="34" formatCode="_ &quot;¥&quot;* #,##0.00_ ;_ &quot;¥&quot;* \-#,##0.00_ ;_ &quot;¥&quot;* &quot;-&quot;??_ ;_ @_ "/>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auto="1"/>
        <name val="Microsoft YaHei UI"/>
        <family val="2"/>
        <charset val="134"/>
        <scheme val="none"/>
      </font>
      <numFmt numFmtId="34" formatCode="_ &quot;¥&quot;* #,##0.00_ ;_ &quot;¥&quot;* \-#,##0.00_ ;_ &quot;¥&quot;* &quot;-&quot;??_ ;_ @_ "/>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auto="1"/>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auto="1"/>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alignment horizontal="left" vertical="bottom" textRotation="0" wrapText="0" indent="0" justifyLastLine="0" shrinkToFit="0" readingOrder="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color theme="4" tint="-0.499984740745262"/>
      </font>
    </dxf>
    <dxf>
      <font>
        <b/>
        <color theme="1"/>
      </font>
      <border>
        <top style="double">
          <color theme="4" tint="-0.499984740745262"/>
        </top>
      </border>
    </dxf>
    <dxf>
      <font>
        <b/>
        <color theme="0"/>
      </font>
      <fill>
        <patternFill patternType="solid">
          <fgColor theme="4"/>
          <bgColor theme="4" tint="-0.499984740745262"/>
        </patternFill>
      </fill>
    </dxf>
    <dxf>
      <font>
        <color theme="1"/>
      </font>
      <border>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dxf>
  </dxfs>
  <tableStyles count="1" defaultTableStyle="损益表" defaultPivotStyle="PivotStyleLight16">
    <tableStyle name="损益表" pivot="0" count="7" xr9:uid="{00000000-0011-0000-FFFF-FFFF00000000}">
      <tableStyleElement type="wholeTable" dxfId="73"/>
      <tableStyleElement type="headerRow" dxfId="72"/>
      <tableStyleElement type="totalRow" dxfId="71"/>
      <tableStyleElement type="firstColumn" dxfId="70"/>
      <tableStyleElement type="lastColumn" dxfId="69"/>
      <tableStyleElement type="firstRowStripe" dxfId="68"/>
      <tableStyleElement type="firstColumnStripe" dxfId="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3DAE5"/>
      <rgbColor rgb="00FFFF00"/>
      <rgbColor rgb="00EAEAEA"/>
      <rgbColor rgb="0000FFFF"/>
      <rgbColor rgb="00800000"/>
      <rgbColor rgb="00ECEFF4"/>
      <rgbColor rgb="00000080"/>
      <rgbColor rgb="00808000"/>
      <rgbColor rgb="00800080"/>
      <rgbColor rgb="00BBC6D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1504951</xdr:colOff>
      <xdr:row>0</xdr:row>
      <xdr:rowOff>19050</xdr:rowOff>
    </xdr:from>
    <xdr:to>
      <xdr:col>7</xdr:col>
      <xdr:colOff>1590674</xdr:colOff>
      <xdr:row>3</xdr:row>
      <xdr:rowOff>152400</xdr:rowOff>
    </xdr:to>
    <xdr:pic>
      <xdr:nvPicPr>
        <xdr:cNvPr id="3" name="替换为徽标">
          <a:extLst>
            <a:ext uri="{FF2B5EF4-FFF2-40B4-BE49-F238E27FC236}">
              <a16:creationId xmlns:a16="http://schemas.microsoft.com/office/drawing/2014/main" id="{6693DEC6-DA40-4EB2-BA88-0C947ABA23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72851" y="19050"/>
          <a:ext cx="1695448"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685801</xdr:colOff>
      <xdr:row>0</xdr:row>
      <xdr:rowOff>9525</xdr:rowOff>
    </xdr:from>
    <xdr:to>
      <xdr:col>8</xdr:col>
      <xdr:colOff>1190624</xdr:colOff>
      <xdr:row>2</xdr:row>
      <xdr:rowOff>352425</xdr:rowOff>
    </xdr:to>
    <xdr:pic>
      <xdr:nvPicPr>
        <xdr:cNvPr id="3" name="替换为徽标">
          <a:extLst>
            <a:ext uri="{FF2B5EF4-FFF2-40B4-BE49-F238E27FC236}">
              <a16:creationId xmlns:a16="http://schemas.microsoft.com/office/drawing/2014/main" id="{CCA6DAE2-EBEB-4B28-99BA-2DD8011D02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1" y="9525"/>
          <a:ext cx="1695448"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685801</xdr:colOff>
      <xdr:row>0</xdr:row>
      <xdr:rowOff>9525</xdr:rowOff>
    </xdr:from>
    <xdr:to>
      <xdr:col>8</xdr:col>
      <xdr:colOff>1190624</xdr:colOff>
      <xdr:row>2</xdr:row>
      <xdr:rowOff>352425</xdr:rowOff>
    </xdr:to>
    <xdr:pic>
      <xdr:nvPicPr>
        <xdr:cNvPr id="3" name="替换为徽标">
          <a:extLst>
            <a:ext uri="{FF2B5EF4-FFF2-40B4-BE49-F238E27FC236}">
              <a16:creationId xmlns:a16="http://schemas.microsoft.com/office/drawing/2014/main" id="{5AE38112-E1F6-43E9-B920-17C77389F3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1" y="9525"/>
          <a:ext cx="1695448" cy="847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685801</xdr:colOff>
      <xdr:row>0</xdr:row>
      <xdr:rowOff>9525</xdr:rowOff>
    </xdr:from>
    <xdr:to>
      <xdr:col>8</xdr:col>
      <xdr:colOff>1190624</xdr:colOff>
      <xdr:row>2</xdr:row>
      <xdr:rowOff>352425</xdr:rowOff>
    </xdr:to>
    <xdr:pic>
      <xdr:nvPicPr>
        <xdr:cNvPr id="3" name="替换为徽标">
          <a:extLst>
            <a:ext uri="{FF2B5EF4-FFF2-40B4-BE49-F238E27FC236}">
              <a16:creationId xmlns:a16="http://schemas.microsoft.com/office/drawing/2014/main" id="{37AF0D61-EB39-4017-8DC7-5429474834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1" y="9525"/>
          <a:ext cx="1695448" cy="847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685801</xdr:colOff>
      <xdr:row>0</xdr:row>
      <xdr:rowOff>9525</xdr:rowOff>
    </xdr:from>
    <xdr:to>
      <xdr:col>8</xdr:col>
      <xdr:colOff>1190624</xdr:colOff>
      <xdr:row>2</xdr:row>
      <xdr:rowOff>352425</xdr:rowOff>
    </xdr:to>
    <xdr:pic>
      <xdr:nvPicPr>
        <xdr:cNvPr id="3" name="替换为徽标">
          <a:extLst>
            <a:ext uri="{FF2B5EF4-FFF2-40B4-BE49-F238E27FC236}">
              <a16:creationId xmlns:a16="http://schemas.microsoft.com/office/drawing/2014/main" id="{D96A212B-7D34-4B76-B88F-B26ADBBEDF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1" y="9525"/>
          <a:ext cx="1695448" cy="8477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仪表板" displayName="仪表板" ref="B6:H14" totalsRowShown="0" headerRowDxfId="66" dataDxfId="65">
  <autoFilter ref="B6:H14"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汇总" dataDxfId="64"/>
    <tableColumn id="2" xr3:uid="{00000000-0010-0000-0000-000002000000}" name="前期总额" dataDxfId="63"/>
    <tableColumn id="3" xr3:uid="{00000000-0010-0000-0000-000003000000}" name="总预算" dataDxfId="62"/>
    <tableColumn id="4" xr3:uid="{00000000-0010-0000-0000-000004000000}" name="当期_x000a_总额" dataDxfId="61"/>
    <tableColumn id="5" xr3:uid="{00000000-0010-0000-0000-000005000000}" name="当期总额占销售额的百分比" dataDxfId="60"/>
    <tableColumn id="6" xr3:uid="{00000000-0010-0000-0000-000006000000}" name="与前期相比的总额变化百分比" dataDxfId="59"/>
    <tableColumn id="7" xr3:uid="{00000000-0010-0000-0000-000007000000}" name="与预算相比的总额变化百分比" dataDxfId="58"/>
  </tableColumns>
  <tableStyleInfo name="损益表" showFirstColumn="0" showLastColumn="0" showRowStripes="0" showColumnStripes="0"/>
  <extLst>
    <ext xmlns:x14="http://schemas.microsoft.com/office/spreadsheetml/2009/9/main" uri="{504A1905-F514-4f6f-8877-14C23A59335A}">
      <x14:table altTextSummary="在此表中输入汇总。自动更新前期总额、预算总额、当期总额、与前期相比的总额变化百分比以及与预算相比的总额变化百分比"/>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销售收入" displayName="销售收入_1" ref="B4:I13" totalsRowCount="1" headerRowDxfId="57" dataDxfId="56" totalsRowDxfId="55">
  <autoFilter ref="B4:I12" xr:uid="{00000000-0009-0000-0100-000007000000}"/>
  <tableColumns count="8">
    <tableColumn id="1" xr3:uid="{00000000-0010-0000-0100-000001000000}" name="收入类型" totalsRowLabel="总销售收入" dataDxfId="54" totalsRowDxfId="53"/>
    <tableColumn id="8" xr3:uid="{00000000-0010-0000-0100-000008000000}" name="说明" dataDxfId="52" totalsRowDxfId="51"/>
    <tableColumn id="2" xr3:uid="{00000000-0010-0000-0100-000002000000}" name="前期" totalsRowFunction="sum" dataDxfId="50" totalsRowDxfId="49"/>
    <tableColumn id="3" xr3:uid="{00000000-0010-0000-0100-000003000000}" name="预算" totalsRowFunction="sum" dataDxfId="48" totalsRowDxfId="47"/>
    <tableColumn id="4" xr3:uid="{00000000-0010-0000-0100-000004000000}" name="当期" totalsRowFunction="sum" dataDxfId="46" totalsRowDxfId="45"/>
    <tableColumn id="5" xr3:uid="{00000000-0010-0000-0100-000005000000}" name="当期占销售额的百分比" totalsRowFunction="sum" totalsRowDxfId="44">
      <calculatedColumnFormula>IFERROR(IF(销售收入_1[[#Data],[#Totals],[当期]]=0,"-",销售收入_1[当期]/销售收入),"-")</calculatedColumnFormula>
    </tableColumn>
    <tableColumn id="6" xr3:uid="{00000000-0010-0000-0100-000006000000}" name="与前期相比的变化百分比" totalsRowFunction="sum" totalsRowDxfId="43">
      <calculatedColumnFormula>IFERROR(IF(销售收入_1[[#This Row],[前期]]=销售收入_1[[#This Row],[当期]],0,IF(销售收入_1[[#This Row],[当期]]&gt;销售收入_1[[#This Row],[前期]],ABS((销售收入_1[[#This Row],[当期]]/销售收入_1[[#This Row],[前期]])-1),IF(AND(销售收入_1[[#This Row],[当期]]&lt;销售收入_1[[#This Row],[前期]],销售收入_1[[#This Row],[前期]]&lt;0),-((销售收入_1[[#This Row],[当期]]/销售收入_1[[#This Row],[前期]])-1),(销售收入_1[[#This Row],[当期]]/销售收入_1[[#This Row],[前期]])-1))),"-")</calculatedColumnFormula>
    </tableColumn>
    <tableColumn id="7" xr3:uid="{00000000-0010-0000-0100-000007000000}" name="与预算相比的变化百分比" totalsRowFunction="sum" totalsRowDxfId="42">
      <calculatedColumnFormula>IFERROR(IF(销售收入_1[[#This Row],[预算]]=销售收入_1[[#This Row],[当期]],0,IF(销售收入_1[[#This Row],[当期]]&gt;销售收入_1[[#This Row],[预算]],ABS((销售收入_1[[#This Row],[当期]]/销售收入_1[[#This Row],[预算]])-1),IF(AND(销售收入_1[[#This Row],[当期]]&lt;销售收入_1[[#This Row],[预算]],销售收入_1[[#This Row],[预算]]&lt;0),-((销售收入_1[[#This Row],[当期]]/销售收入_1[[#This Row],[预算]])-1),(销售收入_1[[#This Row],[当期]]/销售收入_1[[#This Row],[预算]])-1))),"-")</calculatedColumnFormula>
    </tableColumn>
  </tableColumns>
  <tableStyleInfo name="损益表" showFirstColumn="1" showLastColumn="0" showRowStripes="0" showColumnStripes="0"/>
  <extLst>
    <ext xmlns:x14="http://schemas.microsoft.com/office/spreadsheetml/2009/9/main" uri="{504A1905-F514-4f6f-8877-14C23A59335A}">
      <x14:table altTextSummary="输入收入类型、说明、前期和当期收入以及预算。可自动计算当期占销售额的百分比、与前期相比的变化百分比以及与预算相比的变化百分比"/>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收益" displayName="收益" ref="B4:I7" totalsRowCount="1" headerRowDxfId="41" dataDxfId="40" totalsRowDxfId="39">
  <autoFilter ref="B4:I6" xr:uid="{00000000-0009-0000-0100-000019000000}"/>
  <tableColumns count="8">
    <tableColumn id="1" xr3:uid="{00000000-0010-0000-0200-000001000000}" name="收益类型" totalsRowLabel="总销售收益" dataDxfId="38" totalsRowDxfId="37"/>
    <tableColumn id="8" xr3:uid="{00000000-0010-0000-0200-000008000000}" name="说明" dataDxfId="36" totalsRowDxfId="35"/>
    <tableColumn id="2" xr3:uid="{00000000-0010-0000-0200-000002000000}" name="前期" totalsRowFunction="sum" totalsRowDxfId="34"/>
    <tableColumn id="3" xr3:uid="{00000000-0010-0000-0200-000003000000}" name="预算" totalsRowFunction="sum" totalsRowDxfId="33"/>
    <tableColumn id="4" xr3:uid="{00000000-0010-0000-0200-000004000000}" name="当期" totalsRowFunction="sum" totalsRowDxfId="32"/>
    <tableColumn id="5" xr3:uid="{00000000-0010-0000-0200-000005000000}" name="当期占销售额的百分比" totalsRowFunction="sum" totalsRowDxfId="31">
      <calculatedColumnFormula>IFERROR(IF(销售收入=0,"-",收益[当期]/销售收入),"-")</calculatedColumnFormula>
    </tableColumn>
    <tableColumn id="6" xr3:uid="{00000000-0010-0000-0200-000006000000}" name="与前期相比的变化百分比" totalsRowFunction="sum" totalsRowDxfId="30">
      <calculatedColumnFormula>IFERROR(IF(收益[[#This Row],[前期]]=收益[[#This Row],[当期]],0,IF(收益[[#This Row],[当期]]&gt;收益[[#This Row],[前期]],ABS((收益[[#This Row],[当期]]/收益[[#This Row],[前期]])-1),IF(AND(收益[[#This Row],[当期]]&lt;收益[[#This Row],[前期]],收益[[#This Row],[前期]]&lt;0),-((收益[[#This Row],[当期]]/收益[[#This Row],[前期]])-1),(收益[[#This Row],[当期]]/收益[[#This Row],[前期]])-1))),"-")</calculatedColumnFormula>
    </tableColumn>
    <tableColumn id="7" xr3:uid="{00000000-0010-0000-0200-000007000000}" name="与预算相比的变化百分比" totalsRowFunction="sum" totalsRowDxfId="29">
      <calculatedColumnFormula>IFERROR(IF(收益[[#This Row],[预算]]=收益[[#This Row],[当期]],0,IF(收益[[#This Row],[当期]]&gt;收益[[#This Row],[预算]],ABS((收益[[#This Row],[当期]]/收益[[#This Row],[预算]])-1),IF(AND(收益[[#This Row],[当期]]&lt;收益[[#This Row],[预算]],收益[[#This Row],[预算]]&lt;0),-((收益[[#This Row],[当期]]/收益[[#This Row],[预算]])-1),(收益[[#This Row],[当期]]/收益[[#This Row],[预算]])-1))),"-")</calculatedColumnFormula>
    </tableColumn>
  </tableColumns>
  <tableStyleInfo name="损益表" showFirstColumn="1" showLastColumn="0" showRowStripes="0" showColumnStripes="0"/>
  <extLst>
    <ext xmlns:x14="http://schemas.microsoft.com/office/spreadsheetml/2009/9/main" uri="{504A1905-F514-4f6f-8877-14C23A59335A}">
      <x14:table altTextSummary="输入收益类型、说明、前期和当期收益以及预算。可自动计算当期占销售额的百分比、与前期相比的变化百分比以及与预算相比的变化百分比"/>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运营费用" displayName="运营费用" ref="B4:I25" totalsRowCount="1" headerRowDxfId="28" dataDxfId="27" totalsRowDxfId="26">
  <autoFilter ref="B4:I24" xr:uid="{00000000-0009-0000-0100-00000F000000}"/>
  <tableColumns count="8">
    <tableColumn id="1" xr3:uid="{00000000-0010-0000-0300-000001000000}" name="费用类型" totalsRowLabel="总运营费用" dataDxfId="25" totalsRowDxfId="24"/>
    <tableColumn id="8" xr3:uid="{00000000-0010-0000-0300-000008000000}" name="说明" dataDxfId="23" totalsRowDxfId="22"/>
    <tableColumn id="2" xr3:uid="{00000000-0010-0000-0300-000002000000}" name="前期" totalsRowFunction="sum" totalsRowDxfId="21"/>
    <tableColumn id="3" xr3:uid="{00000000-0010-0000-0300-000003000000}" name="预算" totalsRowFunction="sum" totalsRowDxfId="20"/>
    <tableColumn id="4" xr3:uid="{00000000-0010-0000-0300-000004000000}" name="当期" totalsRowFunction="sum" totalsRowDxfId="19"/>
    <tableColumn id="5" xr3:uid="{00000000-0010-0000-0300-000005000000}" name="当期占销售额的百分比" totalsRowFunction="sum" totalsRowDxfId="18">
      <calculatedColumnFormula>IFERROR(IF(销售收入=0,"-",运营费用[当期]/销售收入),"-")</calculatedColumnFormula>
    </tableColumn>
    <tableColumn id="6" xr3:uid="{00000000-0010-0000-0300-000006000000}" name="与前期相比的变化百分比" totalsRowFunction="sum" totalsRowDxfId="17">
      <calculatedColumnFormula>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calculatedColumnFormula>
    </tableColumn>
    <tableColumn id="7" xr3:uid="{00000000-0010-0000-0300-000007000000}" name="与预算相比的变化百分比" totalsRowFunction="sum" totalsRowDxfId="16">
      <calculatedColumnFormula>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calculatedColumnFormula>
    </tableColumn>
  </tableColumns>
  <tableStyleInfo name="损益表" showFirstColumn="1" showLastColumn="0" showRowStripes="0" showColumnStripes="0"/>
  <extLst>
    <ext xmlns:x14="http://schemas.microsoft.com/office/spreadsheetml/2009/9/main" uri="{504A1905-F514-4f6f-8877-14C23A59335A}">
      <x14:table altTextSummary="输入费用类型、说明、前期和当前期间以及预算。可自动计算当期占销售额的百分比、与前期相比的变化百分比以及与预算相比的变化百分比"/>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税费" displayName="税费" ref="B4:I10" totalsRowCount="1" headerRowDxfId="15" dataDxfId="14" totalsRowDxfId="13">
  <autoFilter ref="B4:I9" xr:uid="{00000000-0009-0000-0100-000018000000}"/>
  <tableColumns count="8">
    <tableColumn id="1" xr3:uid="{00000000-0010-0000-0400-000001000000}" name="类型" totalsRowLabel="总税费" dataDxfId="12" totalsRowDxfId="11"/>
    <tableColumn id="8" xr3:uid="{00000000-0010-0000-0400-000008000000}" name="说明" dataDxfId="10" totalsRowDxfId="9"/>
    <tableColumn id="2" xr3:uid="{00000000-0010-0000-0400-000002000000}" name="前期" totalsRowFunction="sum" totalsRowDxfId="2"/>
    <tableColumn id="3" xr3:uid="{00000000-0010-0000-0400-000003000000}" name="预算" totalsRowFunction="sum" totalsRowDxfId="1"/>
    <tableColumn id="4" xr3:uid="{00000000-0010-0000-0400-000004000000}" name="当期" totalsRowFunction="sum" totalsRowDxfId="0"/>
    <tableColumn id="5" xr3:uid="{00000000-0010-0000-0400-000005000000}" name="当期占销售额的百分比" totalsRowFunction="custom" totalsRowDxfId="8">
      <calculatedColumnFormula>IFERROR(IF(销售收入=0,"-",税费[当期]/销售收入),"-")</calculatedColumnFormula>
      <totalsRowFormula>IFERROR(SUBTOTAL(109,税费[当期占销售额的百分比]),"-")</totalsRowFormula>
    </tableColumn>
    <tableColumn id="6" xr3:uid="{00000000-0010-0000-0400-000006000000}" name="与前期相比的变化百分比" totalsRowFunction="sum" totalsRowDxfId="7">
      <calculatedColumnFormula>IFERROR(IF(税费[[#This Row],[前期]]=税费[[#This Row],[当期]],0,IF(税费[[#This Row],[当期]]&gt;税费[[#This Row],[前期]],ABS((税费[[#This Row],[当期]]/税费[[#This Row],[前期]])-1),IF(AND(税费[[#This Row],[当期]]&lt;税费[[#This Row],[前期]],税费[[#This Row],[前期]]&lt;0),-((税费[[#This Row],[当期]]/税费[[#This Row],[前期]])-1),(税费[[#This Row],[当期]]/税费[[#This Row],[前期]])-1))),"-")</calculatedColumnFormula>
    </tableColumn>
    <tableColumn id="7" xr3:uid="{00000000-0010-0000-0400-000007000000}" name="与预算相比的变化百分比" totalsRowFunction="sum" totalsRowDxfId="6">
      <calculatedColumnFormula>IFERROR(IF(税费[[#This Row],[预算]]=税费[[#This Row],[当期]],0,IF(税费[[#This Row],[当期]]&gt;税费[[#This Row],[预算]],ABS((税费[[#This Row],[当期]]/税费[[#This Row],[预算]])-1),IF(AND(税费[[#This Row],[当期]]&lt;税费[[#This Row],[预算]],税费[[#This Row],[预算]]&lt;0),-((税费[[#This Row],[当期]]/税费[[#This Row],[预算]])-1),(税费[[#This Row],[当期]]/税费[[#This Row],[预算]])-1))),"-")</calculatedColumnFormula>
    </tableColumn>
  </tableColumns>
  <tableStyleInfo name="损益表" showFirstColumn="1" showLastColumn="0" showRowStripes="0" showColumnStripes="0"/>
  <extLst>
    <ext xmlns:x14="http://schemas.microsoft.com/office/spreadsheetml/2009/9/main" uri="{504A1905-F514-4f6f-8877-14C23A59335A}">
      <x14:table altTextSummary="输入税种、说明、前期和当期税费以及预算。可自动计算当期占销售额的百分比、与前期相比的变化百分比以及与预算相比的变化百分比"/>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5000000}" name="类别" displayName="类别" ref="B1:B8" totalsRowShown="0" headerRowDxfId="5" dataDxfId="4">
  <autoFilter ref="B1:B8" xr:uid="{00000000-0009-0000-0100-00001F000000}"/>
  <tableColumns count="1">
    <tableColumn id="1" xr3:uid="{00000000-0010-0000-0500-000001000000}" name="类别" dataDxfId="3"/>
  </tableColumns>
  <tableStyleInfo name="损益表" showFirstColumn="0" showLastColumn="0" showRowStripes="0" showColumnStripes="0"/>
  <extLst>
    <ext xmlns:x14="http://schemas.microsoft.com/office/spreadsheetml/2009/9/main" uri="{504A1905-F514-4f6f-8877-14C23A59335A}">
      <x14:table altTextSummary="在此表中输入销售类别、收益、费用以及税费"/>
    </ext>
  </extLst>
</table>
</file>

<file path=xl/theme/theme1.xml><?xml version="1.0" encoding="utf-8"?>
<a:theme xmlns:a="http://schemas.openxmlformats.org/drawingml/2006/main" name="Office Theme">
  <a:themeElements>
    <a:clrScheme name="Profit and Loss Statement">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Profit and Loss Statement">
      <a:majorFont>
        <a:latin typeface="Franklin Gothic Medium"/>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H19"/>
  <sheetViews>
    <sheetView showGridLines="0" tabSelected="1" zoomScaleNormal="100" workbookViewId="0"/>
  </sheetViews>
  <sheetFormatPr defaultRowHeight="30" customHeight="1" x14ac:dyDescent="0.3"/>
  <cols>
    <col min="1" max="1" width="2.109375" style="1" customWidth="1"/>
    <col min="2" max="2" width="37.88671875" style="1" customWidth="1"/>
    <col min="3" max="8" width="18.77734375" style="1" customWidth="1"/>
    <col min="9" max="9" width="2.77734375" style="1" customWidth="1"/>
    <col min="10" max="16384" width="8.88671875" style="1"/>
  </cols>
  <sheetData>
    <row r="1" spans="2:8" ht="22.5" x14ac:dyDescent="0.3">
      <c r="B1" s="2" t="s">
        <v>0</v>
      </c>
      <c r="C1" s="24" t="s">
        <v>18</v>
      </c>
      <c r="D1" s="24"/>
      <c r="E1" s="24"/>
      <c r="G1" s="26"/>
      <c r="H1" s="26"/>
    </row>
    <row r="2" spans="2:8" ht="17.25" x14ac:dyDescent="0.3">
      <c r="B2" s="3" t="s">
        <v>1</v>
      </c>
      <c r="C2" s="1" t="s">
        <v>19</v>
      </c>
      <c r="G2" s="26"/>
      <c r="H2" s="26"/>
    </row>
    <row r="3" spans="2:8" ht="16.5" x14ac:dyDescent="0.3">
      <c r="B3" s="4" t="s">
        <v>2</v>
      </c>
      <c r="C3" s="5" t="str">
        <f>IFERROR(IF(总毛利润=0,"-",总毛利润/总销售收入),"-")</f>
        <v>-</v>
      </c>
      <c r="G3" s="26"/>
      <c r="H3" s="26"/>
    </row>
    <row r="4" spans="2:8" ht="16.5" x14ac:dyDescent="0.3">
      <c r="B4" s="4" t="s">
        <v>3</v>
      </c>
      <c r="C4" s="5" t="str">
        <f>IFERROR(IF(净利润=0,"-",净利润/总销售收入),"-")</f>
        <v>-</v>
      </c>
      <c r="G4" s="26"/>
      <c r="H4" s="26"/>
    </row>
    <row r="5" spans="2:8" ht="32.25" customHeight="1" x14ac:dyDescent="0.3">
      <c r="B5" s="25" t="s">
        <v>4</v>
      </c>
      <c r="C5" s="25"/>
      <c r="D5" s="25"/>
      <c r="E5" s="25"/>
      <c r="F5" s="25"/>
      <c r="G5" s="25"/>
      <c r="H5" s="25"/>
    </row>
    <row r="6" spans="2:8" ht="38.1" customHeight="1" x14ac:dyDescent="0.3">
      <c r="B6" s="6" t="s">
        <v>5</v>
      </c>
      <c r="C6" s="6" t="s">
        <v>20</v>
      </c>
      <c r="D6" s="6" t="s">
        <v>21</v>
      </c>
      <c r="E6" s="6" t="s">
        <v>22</v>
      </c>
      <c r="F6" s="6" t="s">
        <v>23</v>
      </c>
      <c r="G6" s="6" t="s">
        <v>24</v>
      </c>
      <c r="H6" s="6" t="s">
        <v>25</v>
      </c>
    </row>
    <row r="7" spans="2:8" ht="30" customHeight="1" x14ac:dyDescent="0.3">
      <c r="B7" s="6" t="s">
        <v>6</v>
      </c>
      <c r="C7" s="7">
        <f>SUMIFS(销售收入_1[前期],销售收入_1[收入类型],"销售收入")</f>
        <v>0</v>
      </c>
      <c r="D7" s="7">
        <f>SUMIFS(销售收入_1[预算],销售收入_1[收入类型],"销售收入")</f>
        <v>0</v>
      </c>
      <c r="E7" s="7">
        <f>SUMIFS(销售收入_1[当期],销售收入_1[收入类型],"销售收入")</f>
        <v>0</v>
      </c>
      <c r="F7" s="8">
        <f>SUMIFS(销售收入_1[当期占销售额的百分比],销售收入_1[收入类型],"销售收入")</f>
        <v>0</v>
      </c>
      <c r="G7" s="8">
        <f>SUMIFS(销售收入_1[与前期相比的变化百分比],销售收入_1[收入类型],"销售收入")</f>
        <v>0</v>
      </c>
      <c r="H7" s="8">
        <f>SUMIFS(销售收入_1[与预算相比的变化百分比],销售收入_1[收入类型],"销售收入")</f>
        <v>0</v>
      </c>
    </row>
    <row r="8" spans="2:8" ht="30" customHeight="1" x14ac:dyDescent="0.3">
      <c r="B8" s="6" t="s">
        <v>7</v>
      </c>
      <c r="C8" s="7">
        <f>SUMIFS(销售收入_1[前期],销售收入_1[收入类型],"销售成本")</f>
        <v>0</v>
      </c>
      <c r="D8" s="7">
        <f>SUMIFS(销售收入_1[预算],销售收入_1[收入类型],"销售成本")</f>
        <v>0</v>
      </c>
      <c r="E8" s="7">
        <f>SUMIFS(销售收入_1[当期],销售收入_1[收入类型],"销售成本")</f>
        <v>0</v>
      </c>
      <c r="F8" s="8">
        <f>SUMIFS(销售收入_1[当期占销售额的百分比],销售收入_1[收入类型],"销售成本")</f>
        <v>0</v>
      </c>
      <c r="G8" s="8">
        <f>SUMIFS(销售收入_1[与前期相比的变化百分比],销售收入_1[收入类型],"销售成本")</f>
        <v>0</v>
      </c>
      <c r="H8" s="8">
        <f>SUMIFS(销售收入_1[与预算相比的变化百分比],销售收入_1[收入类型],"销售成本")</f>
        <v>0</v>
      </c>
    </row>
    <row r="9" spans="2:8" ht="30" customHeight="1" x14ac:dyDescent="0.3">
      <c r="B9" s="6" t="s">
        <v>8</v>
      </c>
      <c r="C9" s="7">
        <f>SUMIFS(运营费用[前期],运营费用[费用类型],"销售与营销")</f>
        <v>0</v>
      </c>
      <c r="D9" s="7">
        <f>SUMIFS(运营费用[预算],运营费用[费用类型],"销售与营销")</f>
        <v>0</v>
      </c>
      <c r="E9" s="7">
        <f>SUMIFS(运营费用[当期],运营费用[费用类型],"销售与营销")</f>
        <v>0</v>
      </c>
      <c r="F9" s="8">
        <f>SUMIFS(运营费用[当期占销售额的百分比],运营费用[费用类型],"销售与营销")</f>
        <v>0</v>
      </c>
      <c r="G9" s="8">
        <f>SUMIFS(运营费用[与前期相比的变化百分比],运营费用[费用类型],"销售与营销")</f>
        <v>0</v>
      </c>
      <c r="H9" s="8">
        <f>SUMIFS(运营费用[与预算相比的变化百分比],运营费用[费用类型],"销售与营销")</f>
        <v>0</v>
      </c>
    </row>
    <row r="10" spans="2:8" ht="30" customHeight="1" x14ac:dyDescent="0.3">
      <c r="B10" s="6" t="s">
        <v>9</v>
      </c>
      <c r="C10" s="7">
        <f>SUMIFS(运营费用[前期],运营费用[费用类型],"研发")</f>
        <v>0</v>
      </c>
      <c r="D10" s="7">
        <f>SUMIFS(运营费用[预算],运营费用[费用类型],"研发")</f>
        <v>0</v>
      </c>
      <c r="E10" s="7">
        <f>SUMIFS(运营费用[当期],运营费用[费用类型],"研发")</f>
        <v>0</v>
      </c>
      <c r="F10" s="8">
        <f>SUMIFS(运营费用[当期占销售额的百分比],运营费用[费用类型],"研发")</f>
        <v>0</v>
      </c>
      <c r="G10" s="8">
        <f>SUMIFS(运营费用[与前期相比的变化百分比],运营费用[费用类型],"研发")</f>
        <v>0</v>
      </c>
      <c r="H10" s="8">
        <f>SUMIFS(运营费用[与预算相比的变化百分比],运营费用[费用类型],"研发")</f>
        <v>0</v>
      </c>
    </row>
    <row r="11" spans="2:8" ht="30" customHeight="1" x14ac:dyDescent="0.3">
      <c r="B11" s="6" t="s">
        <v>10</v>
      </c>
      <c r="C11" s="7">
        <f>SUMIFS(运营费用[前期],运营费用[费用类型],"日常及行政管理")</f>
        <v>0</v>
      </c>
      <c r="D11" s="7">
        <f>SUMIFS(运营费用[预算],运营费用[费用类型],"日常及行政管理")</f>
        <v>0</v>
      </c>
      <c r="E11" s="7">
        <f>SUMIFS(运营费用[当期],运营费用[费用类型],"日常及行政管理")</f>
        <v>0</v>
      </c>
      <c r="F11" s="8">
        <f>SUMIFS(运营费用[当期占销售额的百分比],运营费用[费用类型],"日常及行政管理")</f>
        <v>0</v>
      </c>
      <c r="G11" s="8">
        <f>SUMIFS(运营费用[与前期相比的变化百分比],运营费用[费用类型],"日常及行政管理")</f>
        <v>0</v>
      </c>
      <c r="H11" s="8">
        <f>SUMIFS(运营费用[与预算相比的变化百分比],运营费用[费用类型],"日常及行政管理")</f>
        <v>0</v>
      </c>
    </row>
    <row r="12" spans="2:8" ht="30" customHeight="1" x14ac:dyDescent="0.3">
      <c r="B12" s="6" t="s">
        <v>11</v>
      </c>
      <c r="C12" s="7">
        <f>运营费用[[#Totals],[前期]]-SUM(C9:C11)</f>
        <v>0</v>
      </c>
      <c r="D12" s="7">
        <f>运营费用[[#Totals],[预算]]-SUM(D9:D11)</f>
        <v>0</v>
      </c>
      <c r="E12" s="7">
        <f>运营费用[[#Totals],[当期]]-SUM(E9:E11)</f>
        <v>0</v>
      </c>
      <c r="F12" s="8">
        <f>运营费用[[#Totals],[当期占销售额的百分比]]-SUM(F9:F11)</f>
        <v>0</v>
      </c>
      <c r="G12" s="8">
        <f>运营费用[[#Totals],[与前期相比的变化百分比]]-SUM(G9:G11)</f>
        <v>0</v>
      </c>
      <c r="H12" s="8">
        <f>运营费用[[#Totals],[与预算相比的变化百分比]]-SUM(H9:H11)</f>
        <v>0</v>
      </c>
    </row>
    <row r="13" spans="2:8" ht="30" customHeight="1" x14ac:dyDescent="0.3">
      <c r="B13" s="1" t="s">
        <v>12</v>
      </c>
      <c r="C13" s="7">
        <f>收益[[#Totals],[前期]]</f>
        <v>0</v>
      </c>
      <c r="D13" s="7">
        <f>收益[[#Totals],[预算]]</f>
        <v>0</v>
      </c>
      <c r="E13" s="7">
        <f>收益[[#Totals],[当期]]</f>
        <v>0</v>
      </c>
      <c r="F13" s="8">
        <f>收益[[#Totals],[当期占销售额的百分比]]</f>
        <v>0</v>
      </c>
      <c r="G13" s="8">
        <f>收益[[#Totals],[与前期相比的变化百分比]]</f>
        <v>0</v>
      </c>
      <c r="H13" s="8">
        <f>收益[[#Totals],[与预算相比的变化百分比]]</f>
        <v>0</v>
      </c>
    </row>
    <row r="14" spans="2:8" ht="30" customHeight="1" x14ac:dyDescent="0.3">
      <c r="B14" s="6" t="s">
        <v>13</v>
      </c>
      <c r="C14" s="7">
        <f>税费[[#Totals],[前期]]</f>
        <v>0</v>
      </c>
      <c r="D14" s="7">
        <f>税费[[#Totals],[预算]]</f>
        <v>0</v>
      </c>
      <c r="E14" s="7">
        <f>税费[[#Totals],[当期]]</f>
        <v>0</v>
      </c>
      <c r="F14" s="8">
        <f>税费[[#Totals],[当期占销售额的百分比]]</f>
        <v>0</v>
      </c>
      <c r="G14" s="8">
        <f>税费[[#Totals],[与前期相比的变化百分比]]</f>
        <v>0</v>
      </c>
      <c r="H14" s="8">
        <f>税费[[#Totals],[与预算相比的变化百分比]]</f>
        <v>0</v>
      </c>
    </row>
    <row r="16" spans="2:8" ht="30" customHeight="1" x14ac:dyDescent="0.3">
      <c r="B16" s="9" t="s">
        <v>14</v>
      </c>
      <c r="C16" s="10">
        <f>IFERROR(C7-C8,"-")</f>
        <v>0</v>
      </c>
      <c r="D16" s="10">
        <f>IFERROR(D7-D8,"-")</f>
        <v>0</v>
      </c>
      <c r="E16" s="10">
        <f>IFERROR(总销售收入-总销售成本,"-")</f>
        <v>0</v>
      </c>
      <c r="F16" s="11" t="str">
        <f>IFERROR(IF(总销售收入=0,"0.00%",总毛利润/总销售收入),"-")</f>
        <v>0.00%</v>
      </c>
      <c r="G16" s="11">
        <f>IFERROR(IF(C16=总毛利润,0,IF(总毛利润&gt;C16,ABS((总毛利润/C16)-1),IF(AND(总毛利润&lt;C16,C16&lt;0),-((总毛利润/C16)-1),(总毛利润/C16)-1))),"-")</f>
        <v>0</v>
      </c>
      <c r="H16" s="11">
        <f>IFERROR(IF(D16=总毛利润,0,IF(总毛利润&gt;D16,ABS((总毛利润/D16)-1),IF(AND(总毛利润&lt;D16,D16&lt;0),-((总毛利润/D16)-1),(总毛利润/D16)-1))),"-")</f>
        <v>0</v>
      </c>
    </row>
    <row r="17" spans="2:8" ht="30" customHeight="1" x14ac:dyDescent="0.3">
      <c r="B17" s="12" t="s">
        <v>15</v>
      </c>
      <c r="C17" s="10">
        <f>IFERROR(C9+C10+C11+C12,"-")</f>
        <v>0</v>
      </c>
      <c r="D17" s="10">
        <f>IFERROR(D9+D10+D11+D12,"-")</f>
        <v>0</v>
      </c>
      <c r="E17" s="10">
        <f>IFERROR(销售与营销总费用+研发总费用+日常及行政管理总费用+其他总费用,"-")</f>
        <v>0</v>
      </c>
      <c r="F17" s="11" t="str">
        <f>IFERROR(IF(总销售收入=0,"0.00%",总运营费用/总销售收入),"-")</f>
        <v>0.00%</v>
      </c>
      <c r="G17" s="11">
        <f>IFERROR(IF(C17=总运营费用,0,IF(总运营费用&gt;C17,ABS((总运营费用/C17)-1),IF(AND(总运营费用&lt;C17,C17&lt;0),-((总运营费用/C17)-1),(总运营费用/C17)-1))),"-")</f>
        <v>0</v>
      </c>
      <c r="H17" s="11">
        <f>IFERROR(IF(D17=总运营费用,0,IF(总运营费用&gt;D17,ABS((总运营费用/D17)-1),IF(AND(总运营费用&lt;D17,D17&lt;0),-((总运营费用/D17)-1),(总运营费用/D17)-1))),"-")</f>
        <v>0</v>
      </c>
    </row>
    <row r="18" spans="2:8" ht="30" customHeight="1" x14ac:dyDescent="0.3">
      <c r="B18" s="9" t="s">
        <v>16</v>
      </c>
      <c r="C18" s="10">
        <f>IFERROR(C16-C17,"-")</f>
        <v>0</v>
      </c>
      <c r="D18" s="10">
        <f>IFERROR(D16-D17,"-")</f>
        <v>0</v>
      </c>
      <c r="E18" s="10">
        <f>IFERROR(总毛利润-总运营费用,"-")</f>
        <v>0</v>
      </c>
      <c r="F18" s="11" t="str">
        <f>IFERROR(IF(总销售收入=0,"0.00%",总运营收益/总销售收入),"-")</f>
        <v>0.00%</v>
      </c>
      <c r="G18" s="11">
        <f>IFERROR(IF(C18=总运营收益,0,IF(总运营收益&gt;C18,ABS((总运营收益/C18)-1),IF(AND(总运营收益&lt;C18,C18&lt;0),-((总运营收益/C18)-1),(总运营收益/C18)-1))),"-")</f>
        <v>0</v>
      </c>
      <c r="H18" s="11">
        <f>IFERROR(IF(D18=总运营收益,0,IF(总运营收益&gt;D18,ABS((总运营收益/D18)-1),IF(AND(总运营收益&lt;D18,D18&lt;0),-((总运营收益/D18)-1),(总运营收益/D18)-1))),"-")</f>
        <v>0</v>
      </c>
    </row>
    <row r="19" spans="2:8" ht="30" customHeight="1" x14ac:dyDescent="0.3">
      <c r="B19" s="9" t="s">
        <v>17</v>
      </c>
      <c r="C19" s="10">
        <f>IFERROR(C18+C13-C14,"-")</f>
        <v>0</v>
      </c>
      <c r="D19" s="10">
        <f>IFERROR(D18+D13-D14,"-")</f>
        <v>0</v>
      </c>
      <c r="E19" s="10">
        <f>总运营收益+其他总收益-总税费</f>
        <v>0</v>
      </c>
      <c r="F19" s="11" t="str">
        <f>IFERROR(IF(总销售收入=0,"0.00%",净利润/总销售收入),"-")</f>
        <v>0.00%</v>
      </c>
      <c r="G19" s="11">
        <f>IFERROR(IF(C19=净利润,0,IF(净利润&gt;C19,ABS((净利润/C19)-1),IF(AND(净利润&lt;C19,C19&lt;0),-((净利润/C19)-1),(净利润/C19)-1))),"-")</f>
        <v>0</v>
      </c>
      <c r="H19" s="11">
        <f>IFERROR(IF(D19=净利润,0,IF(净利润&gt;D19,ABS((净利润/D19)-1),IF(AND(净利润&lt;D19,D19&lt;0),-((净利润/D19)-1),(净利润/D19)-1))),"-")</f>
        <v>0</v>
      </c>
    </row>
  </sheetData>
  <mergeCells count="3">
    <mergeCell ref="C1:E1"/>
    <mergeCell ref="B5:H5"/>
    <mergeCell ref="G1:H4"/>
  </mergeCells>
  <phoneticPr fontId="0" type="noConversion"/>
  <dataValidations count="23">
    <dataValidation allowBlank="1" showInputMessage="1" showErrorMessage="1" prompt="在此工作簿中创建损益表。此工作表中可根据其他工作表中的条目自动更新当前毛利率和当前销售利润率" sqref="A1" xr:uid="{00000000-0002-0000-0000-000000000000}"/>
    <dataValidation allowBlank="1" showInputMessage="1" showErrorMessage="1" prompt="此单元格中包含此工作表的标题。在右侧单元格中输入开始期间和结束期间。公司徽标从单元格 G1 开始。在下方单元格中输入公司名称" sqref="B1" xr:uid="{00000000-0002-0000-0000-000001000000}"/>
    <dataValidation allowBlank="1" showInputMessage="1" showErrorMessage="1" prompt="在此单元格中输入开始日期（月或年），然后输入结束日期（年月日）" sqref="C1:E1" xr:uid="{00000000-0002-0000-0000-000002000000}"/>
    <dataValidation allowBlank="1" showInputMessage="1" showErrorMessage="1" prompt="在此单元格中输入公司名称" sqref="B2" xr:uid="{00000000-0002-0000-0000-000003000000}"/>
    <dataValidation allowBlank="1" showInputMessage="1" showErrorMessage="1" prompt="右侧单元格中可自动更新毛利率" sqref="B3" xr:uid="{00000000-0002-0000-0000-000004000000}"/>
    <dataValidation allowBlank="1" showInputMessage="1" showErrorMessage="1" prompt="右侧单元格中可自动更新销售利润率" sqref="B4" xr:uid="{00000000-0002-0000-0000-000005000000}"/>
    <dataValidation allowBlank="1" showInputMessage="1" showErrorMessage="1" prompt="下方单元格中可自动更新当期的当前毛利率和当前销售利润率（以千美元计）" sqref="C2" xr:uid="{00000000-0002-0000-0000-000006000000}"/>
    <dataValidation allowBlank="1" showInputMessage="1" showErrorMessage="1" prompt="此单元格中可自动更新当前毛利率" sqref="C3" xr:uid="{00000000-0002-0000-0000-000007000000}"/>
    <dataValidation allowBlank="1" showInputMessage="1" showErrorMessage="1" prompt="此单元格中可自动更新当前销售利润率" sqref="C4" xr:uid="{00000000-0002-0000-0000-000008000000}"/>
    <dataValidation allowBlank="1" showInputMessage="1" showErrorMessage="1" prompt="在此单元格中添加公司徽标" sqref="G1:H4" xr:uid="{00000000-0002-0000-0000-000009000000}"/>
    <dataValidation allowBlank="1" showInputMessage="1" showErrorMessage="1" prompt="下表根据其他工作表中的条目自动更新" sqref="B5:H5" xr:uid="{00000000-0002-0000-0000-00000A000000}"/>
    <dataValidation allowBlank="1" showInputMessage="1" showErrorMessage="1" prompt="此标题下的此列中是所有工作表中的总额汇总。更改此列可能会破坏此工作表中的公式" sqref="B6" xr:uid="{00000000-0002-0000-0000-00000B000000}"/>
    <dataValidation allowBlank="1" showInputMessage="1" showErrorMessage="1" prompt="此标题下的此列中可根据其他工作表中的条目自动更新前期总额" sqref="C6" xr:uid="{00000000-0002-0000-0000-00000C000000}"/>
    <dataValidation allowBlank="1" showInputMessage="1" showErrorMessage="1" prompt="此标题下的此列中可根据其他工作表中的条目自动更新预算总额" sqref="D6" xr:uid="{00000000-0002-0000-0000-00000D000000}"/>
    <dataValidation allowBlank="1" showInputMessage="1" showErrorMessage="1" prompt="此标题下的此列中可根据其他工作表中的条目自动更新当期总额" sqref="E6" xr:uid="{00000000-0002-0000-0000-00000E000000}"/>
    <dataValidation allowBlank="1" showInputMessage="1" showErrorMessage="1" prompt="此标题下的此列中可自动计算当期总额占销售额的百分比" sqref="F6" xr:uid="{00000000-0002-0000-0000-00000F000000}"/>
    <dataValidation allowBlank="1" showInputMessage="1" showErrorMessage="1" prompt="在此标题下的此列中可自动计算与前期相比的总额变化百分比" sqref="G6" xr:uid="{00000000-0002-0000-0000-000010000000}"/>
    <dataValidation allowBlank="1" showInputMessage="1" showErrorMessage="1" prompt="在此标题下的此列中可自动计算与预算相比的总额变化百分比" sqref="H6" xr:uid="{00000000-0002-0000-0000-000011000000}"/>
    <dataValidation allowBlank="1" showInputMessage="1" showErrorMessage="1" prompt="下方单元格中可自动更新毛利润、总运营费用、运营收益和净利润" sqref="B15" xr:uid="{00000000-0002-0000-0000-000012000000}"/>
    <dataValidation allowBlank="1" showInputMessage="1" showErrorMessage="1" prompt="右侧单元格中可自动更新毛利润" sqref="B16" xr:uid="{00000000-0002-0000-0000-000013000000}"/>
    <dataValidation allowBlank="1" showInputMessage="1" showErrorMessage="1" prompt=" 右侧单元格中可自动更新总运营费用" sqref="B17" xr:uid="{00000000-0002-0000-0000-000014000000}"/>
    <dataValidation allowBlank="1" showInputMessage="1" showErrorMessage="1" prompt="右侧单元格中可自动更新运营收益" sqref="B18" xr:uid="{00000000-0002-0000-0000-000015000000}"/>
    <dataValidation allowBlank="1" showInputMessage="1" showErrorMessage="1" prompt="右侧单元格中可自动计算净利润" sqref="B19" xr:uid="{00000000-0002-0000-0000-000016000000}"/>
  </dataValidations>
  <printOptions horizontalCentered="1"/>
  <pageMargins left="0.4" right="0.4" top="0.4" bottom="0.4" header="0.3" footer="0.3"/>
  <pageSetup paperSize="9" scale="51" fitToHeight="0" orientation="portrait" r:id="rId1"/>
  <headerFooter differentFirst="1">
    <oddFooter>Page &amp;P of &amp;N</oddFooter>
  </headerFooter>
  <ignoredErrors>
    <ignoredError sqref="C16:D16 C18:D19 C17:D17"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B1:I13"/>
  <sheetViews>
    <sheetView showGridLines="0" zoomScaleNormal="100" workbookViewId="0"/>
  </sheetViews>
  <sheetFormatPr defaultRowHeight="30" customHeight="1" x14ac:dyDescent="0.3"/>
  <cols>
    <col min="1" max="1" width="2.109375" style="1" customWidth="1"/>
    <col min="2" max="2" width="37.88671875" style="1" customWidth="1"/>
    <col min="3" max="3" width="25" style="1" customWidth="1"/>
    <col min="4" max="9" width="13.88671875" style="1" customWidth="1"/>
    <col min="10" max="10" width="2.77734375" style="1" customWidth="1"/>
    <col min="11" max="16384" width="8.88671875" style="1"/>
  </cols>
  <sheetData>
    <row r="1" spans="2:9" ht="22.5" x14ac:dyDescent="0.3">
      <c r="B1" s="2" t="str">
        <f>工作簿标题</f>
        <v>损益表</v>
      </c>
      <c r="H1" s="26"/>
      <c r="I1" s="26"/>
    </row>
    <row r="2" spans="2:9" ht="17.25" x14ac:dyDescent="0.3">
      <c r="B2" s="3" t="str">
        <f>公司名称</f>
        <v>公司名称</v>
      </c>
      <c r="C2" s="1" t="s">
        <v>19</v>
      </c>
      <c r="H2" s="26"/>
      <c r="I2" s="26"/>
    </row>
    <row r="3" spans="2:9" ht="39" customHeight="1" x14ac:dyDescent="0.3">
      <c r="B3" s="4" t="s">
        <v>26</v>
      </c>
      <c r="C3" s="13">
        <f>IFERROR(销售收入,"-")</f>
        <v>0</v>
      </c>
      <c r="H3" s="26"/>
      <c r="I3" s="26"/>
    </row>
    <row r="4" spans="2:9" ht="38.1" customHeight="1" x14ac:dyDescent="0.3">
      <c r="B4" s="1" t="s">
        <v>27</v>
      </c>
      <c r="C4" s="1" t="s">
        <v>30</v>
      </c>
      <c r="D4" s="1" t="s">
        <v>35</v>
      </c>
      <c r="E4" s="1" t="s">
        <v>36</v>
      </c>
      <c r="F4" s="1" t="s">
        <v>37</v>
      </c>
      <c r="G4" s="1" t="s">
        <v>38</v>
      </c>
      <c r="H4" s="1" t="s">
        <v>39</v>
      </c>
      <c r="I4" s="1" t="s">
        <v>40</v>
      </c>
    </row>
    <row r="5" spans="2:9" ht="32.25" customHeight="1" x14ac:dyDescent="0.3">
      <c r="B5" s="1" t="s">
        <v>26</v>
      </c>
      <c r="C5" s="1" t="s">
        <v>31</v>
      </c>
      <c r="D5" s="18"/>
      <c r="E5" s="18"/>
      <c r="F5" s="18"/>
      <c r="G5" s="19" t="str">
        <f>IFERROR(IF(销售收入_1[[#Data],[#Totals],[当期]]=0,"-",销售收入_1[当期]/销售收入),"-")</f>
        <v>-</v>
      </c>
      <c r="H5" s="19">
        <f>IFERROR(IF(销售收入_1[[#This Row],[前期]]=销售收入_1[[#This Row],[当期]],0,IF(销售收入_1[[#This Row],[当期]]&gt;销售收入_1[[#This Row],[前期]],ABS((销售收入_1[[#This Row],[当期]]/销售收入_1[[#This Row],[前期]])-1),IF(AND(销售收入_1[[#This Row],[当期]]&lt;销售收入_1[[#This Row],[前期]],销售收入_1[[#This Row],[前期]]&lt;0),-((销售收入_1[[#This Row],[当期]]/销售收入_1[[#This Row],[前期]])-1),(销售收入_1[[#This Row],[当期]]/销售收入_1[[#This Row],[前期]])-1))),"-")</f>
        <v>0</v>
      </c>
      <c r="I5" s="19">
        <f>IFERROR(IF(销售收入_1[[#This Row],[预算]]=销售收入_1[[#This Row],[当期]],0,IF(销售收入_1[[#This Row],[当期]]&gt;销售收入_1[[#This Row],[预算]],ABS((销售收入_1[[#This Row],[当期]]/销售收入_1[[#This Row],[预算]])-1),IF(AND(销售收入_1[[#This Row],[当期]]&lt;销售收入_1[[#This Row],[预算]],销售收入_1[[#This Row],[预算]]&lt;0),-((销售收入_1[[#This Row],[当期]]/销售收入_1[[#This Row],[预算]])-1),(销售收入_1[[#This Row],[当期]]/销售收入_1[[#This Row],[预算]])-1))),"-")</f>
        <v>0</v>
      </c>
    </row>
    <row r="6" spans="2:9" ht="30" customHeight="1" x14ac:dyDescent="0.3">
      <c r="B6" s="1" t="s">
        <v>26</v>
      </c>
      <c r="C6" s="1" t="s">
        <v>32</v>
      </c>
      <c r="D6" s="18"/>
      <c r="E6" s="18"/>
      <c r="F6" s="18"/>
      <c r="G6" s="19" t="str">
        <f>IFERROR(IF(销售收入_1[[#Data],[#Totals],[当期]]=0,"-",销售收入_1[当期]/销售收入),"-")</f>
        <v>-</v>
      </c>
      <c r="H6" s="19">
        <f>IFERROR(IF(销售收入_1[[#This Row],[前期]]=销售收入_1[[#This Row],[当期]],0,IF(销售收入_1[[#This Row],[当期]]&gt;销售收入_1[[#This Row],[前期]],ABS((销售收入_1[[#This Row],[当期]]/销售收入_1[[#This Row],[前期]])-1),IF(AND(销售收入_1[[#This Row],[当期]]&lt;销售收入_1[[#This Row],[前期]],销售收入_1[[#This Row],[前期]]&lt;0),-((销售收入_1[[#This Row],[当期]]/销售收入_1[[#This Row],[前期]])-1),(销售收入_1[[#This Row],[当期]]/销售收入_1[[#This Row],[前期]])-1))),"-")</f>
        <v>0</v>
      </c>
      <c r="I6" s="19">
        <f>IFERROR(IF(销售收入_1[[#This Row],[预算]]=销售收入_1[[#This Row],[当期]],0,IF(销售收入_1[[#This Row],[当期]]&gt;销售收入_1[[#This Row],[预算]],ABS((销售收入_1[[#This Row],[当期]]/销售收入_1[[#This Row],[预算]])-1),IF(AND(销售收入_1[[#This Row],[当期]]&lt;销售收入_1[[#This Row],[预算]],销售收入_1[[#This Row],[预算]]&lt;0),-((销售收入_1[[#This Row],[当期]]/销售收入_1[[#This Row],[预算]])-1),(销售收入_1[[#This Row],[当期]]/销售收入_1[[#This Row],[预算]])-1))),"-")</f>
        <v>0</v>
      </c>
    </row>
    <row r="7" spans="2:9" ht="30" customHeight="1" x14ac:dyDescent="0.3">
      <c r="B7" s="1" t="s">
        <v>26</v>
      </c>
      <c r="C7" s="1" t="s">
        <v>33</v>
      </c>
      <c r="D7" s="18"/>
      <c r="E7" s="18"/>
      <c r="F7" s="18"/>
      <c r="G7" s="19" t="str">
        <f>IFERROR(IF(销售收入_1[[#Data],[#Totals],[当期]]=0,"-",销售收入_1[当期]/销售收入),"-")</f>
        <v>-</v>
      </c>
      <c r="H7" s="19">
        <f>IFERROR(IF(销售收入_1[[#This Row],[前期]]=销售收入_1[[#This Row],[当期]],0,IF(销售收入_1[[#This Row],[当期]]&gt;销售收入_1[[#This Row],[前期]],ABS((销售收入_1[[#This Row],[当期]]/销售收入_1[[#This Row],[前期]])-1),IF(AND(销售收入_1[[#This Row],[当期]]&lt;销售收入_1[[#This Row],[前期]],销售收入_1[[#This Row],[前期]]&lt;0),-((销售收入_1[[#This Row],[当期]]/销售收入_1[[#This Row],[前期]])-1),(销售收入_1[[#This Row],[当期]]/销售收入_1[[#This Row],[前期]])-1))),"-")</f>
        <v>0</v>
      </c>
      <c r="I7" s="19">
        <f>IFERROR(IF(销售收入_1[[#This Row],[预算]]=销售收入_1[[#This Row],[当期]],0,IF(销售收入_1[[#This Row],[当期]]&gt;销售收入_1[[#This Row],[预算]],ABS((销售收入_1[[#This Row],[当期]]/销售收入_1[[#This Row],[预算]])-1),IF(AND(销售收入_1[[#This Row],[当期]]&lt;销售收入_1[[#This Row],[预算]],销售收入_1[[#This Row],[预算]]&lt;0),-((销售收入_1[[#This Row],[当期]]/销售收入_1[[#This Row],[预算]])-1),(销售收入_1[[#This Row],[当期]]/销售收入_1[[#This Row],[预算]])-1))),"-")</f>
        <v>0</v>
      </c>
    </row>
    <row r="8" spans="2:9" ht="30" customHeight="1" x14ac:dyDescent="0.3">
      <c r="B8" s="1" t="s">
        <v>26</v>
      </c>
      <c r="C8" s="1" t="s">
        <v>34</v>
      </c>
      <c r="D8" s="18"/>
      <c r="E8" s="18"/>
      <c r="F8" s="18"/>
      <c r="G8" s="19" t="str">
        <f>IFERROR(IF(销售收入_1[[#Data],[#Totals],[当期]]=0,"-",销售收入_1[当期]/销售收入),"-")</f>
        <v>-</v>
      </c>
      <c r="H8" s="19">
        <f>IFERROR(IF(销售收入_1[[#This Row],[前期]]=销售收入_1[[#This Row],[当期]],0,IF(销售收入_1[[#This Row],[当期]]&gt;销售收入_1[[#This Row],[前期]],ABS((销售收入_1[[#This Row],[当期]]/销售收入_1[[#This Row],[前期]])-1),IF(AND(销售收入_1[[#This Row],[当期]]&lt;销售收入_1[[#This Row],[前期]],销售收入_1[[#This Row],[前期]]&lt;0),-((销售收入_1[[#This Row],[当期]]/销售收入_1[[#This Row],[前期]])-1),(销售收入_1[[#This Row],[当期]]/销售收入_1[[#This Row],[前期]])-1))),"-")</f>
        <v>0</v>
      </c>
      <c r="I8" s="19">
        <f>IFERROR(IF(销售收入_1[[#This Row],[预算]]=销售收入_1[[#This Row],[当期]],0,IF(销售收入_1[[#This Row],[当期]]&gt;销售收入_1[[#This Row],[预算]],ABS((销售收入_1[[#This Row],[当期]]/销售收入_1[[#This Row],[预算]])-1),IF(AND(销售收入_1[[#This Row],[当期]]&lt;销售收入_1[[#This Row],[预算]],销售收入_1[[#This Row],[预算]]&lt;0),-((销售收入_1[[#This Row],[当期]]/销售收入_1[[#This Row],[预算]])-1),(销售收入_1[[#This Row],[当期]]/销售收入_1[[#This Row],[预算]])-1))),"-")</f>
        <v>0</v>
      </c>
    </row>
    <row r="9" spans="2:9" ht="30" customHeight="1" x14ac:dyDescent="0.3">
      <c r="B9" s="1" t="s">
        <v>28</v>
      </c>
      <c r="C9" s="1" t="s">
        <v>31</v>
      </c>
      <c r="D9" s="18"/>
      <c r="E9" s="18"/>
      <c r="F9" s="18"/>
      <c r="G9" s="19" t="str">
        <f>IFERROR(IF(销售收入_1[[#Data],[#Totals],[当期]]=0,"-",销售收入_1[当期]/销售收入),"-")</f>
        <v>-</v>
      </c>
      <c r="H9" s="19">
        <f>IFERROR(IF(销售收入_1[[#This Row],[前期]]=销售收入_1[[#This Row],[当期]],0,IF(销售收入_1[[#This Row],[当期]]&gt;销售收入_1[[#This Row],[前期]],ABS((销售收入_1[[#This Row],[当期]]/销售收入_1[[#This Row],[前期]])-1),IF(AND(销售收入_1[[#This Row],[当期]]&lt;销售收入_1[[#This Row],[前期]],销售收入_1[[#This Row],[前期]]&lt;0),-((销售收入_1[[#This Row],[当期]]/销售收入_1[[#This Row],[前期]])-1),(销售收入_1[[#This Row],[当期]]/销售收入_1[[#This Row],[前期]])-1))),"-")</f>
        <v>0</v>
      </c>
      <c r="I9" s="19">
        <f>IFERROR(IF(销售收入_1[[#This Row],[预算]]=销售收入_1[[#This Row],[当期]],0,IF(销售收入_1[[#This Row],[当期]]&gt;销售收入_1[[#This Row],[预算]],ABS((销售收入_1[[#This Row],[当期]]/销售收入_1[[#This Row],[预算]])-1),IF(AND(销售收入_1[[#This Row],[当期]]&lt;销售收入_1[[#This Row],[预算]],销售收入_1[[#This Row],[预算]]&lt;0),-((销售收入_1[[#This Row],[当期]]/销售收入_1[[#This Row],[预算]])-1),(销售收入_1[[#This Row],[当期]]/销售收入_1[[#This Row],[预算]])-1))),"-")</f>
        <v>0</v>
      </c>
    </row>
    <row r="10" spans="2:9" ht="30" customHeight="1" x14ac:dyDescent="0.3">
      <c r="B10" s="1" t="s">
        <v>28</v>
      </c>
      <c r="C10" s="1" t="s">
        <v>32</v>
      </c>
      <c r="D10" s="18"/>
      <c r="E10" s="18"/>
      <c r="F10" s="18"/>
      <c r="G10" s="19" t="str">
        <f>IFERROR(IF(销售收入_1[[#Data],[#Totals],[当期]]=0,"-",销售收入_1[当期]/销售收入),"-")</f>
        <v>-</v>
      </c>
      <c r="H10" s="19">
        <f>IFERROR(IF(销售收入_1[[#This Row],[前期]]=销售收入_1[[#This Row],[当期]],0,IF(销售收入_1[[#This Row],[当期]]&gt;销售收入_1[[#This Row],[前期]],ABS((销售收入_1[[#This Row],[当期]]/销售收入_1[[#This Row],[前期]])-1),IF(AND(销售收入_1[[#This Row],[当期]]&lt;销售收入_1[[#This Row],[前期]],销售收入_1[[#This Row],[前期]]&lt;0),-((销售收入_1[[#This Row],[当期]]/销售收入_1[[#This Row],[前期]])-1),(销售收入_1[[#This Row],[当期]]/销售收入_1[[#This Row],[前期]])-1))),"-")</f>
        <v>0</v>
      </c>
      <c r="I10" s="19">
        <f>IFERROR(IF(销售收入_1[[#This Row],[预算]]=销售收入_1[[#This Row],[当期]],0,IF(销售收入_1[[#This Row],[当期]]&gt;销售收入_1[[#This Row],[预算]],ABS((销售收入_1[[#This Row],[当期]]/销售收入_1[[#This Row],[预算]])-1),IF(AND(销售收入_1[[#This Row],[当期]]&lt;销售收入_1[[#This Row],[预算]],销售收入_1[[#This Row],[预算]]&lt;0),-((销售收入_1[[#This Row],[当期]]/销售收入_1[[#This Row],[预算]])-1),(销售收入_1[[#This Row],[当期]]/销售收入_1[[#This Row],[预算]])-1))),"-")</f>
        <v>0</v>
      </c>
    </row>
    <row r="11" spans="2:9" ht="30" customHeight="1" x14ac:dyDescent="0.3">
      <c r="B11" s="1" t="s">
        <v>28</v>
      </c>
      <c r="C11" s="1" t="s">
        <v>33</v>
      </c>
      <c r="D11" s="18"/>
      <c r="E11" s="18"/>
      <c r="F11" s="18"/>
      <c r="G11" s="19" t="str">
        <f>IFERROR(IF(销售收入_1[[#Data],[#Totals],[当期]]=0,"-",销售收入_1[当期]/销售收入),"-")</f>
        <v>-</v>
      </c>
      <c r="H11" s="19">
        <f>IFERROR(IF(销售收入_1[[#This Row],[前期]]=销售收入_1[[#This Row],[当期]],0,IF(销售收入_1[[#This Row],[当期]]&gt;销售收入_1[[#This Row],[前期]],ABS((销售收入_1[[#This Row],[当期]]/销售收入_1[[#This Row],[前期]])-1),IF(AND(销售收入_1[[#This Row],[当期]]&lt;销售收入_1[[#This Row],[前期]],销售收入_1[[#This Row],[前期]]&lt;0),-((销售收入_1[[#This Row],[当期]]/销售收入_1[[#This Row],[前期]])-1),(销售收入_1[[#This Row],[当期]]/销售收入_1[[#This Row],[前期]])-1))),"-")</f>
        <v>0</v>
      </c>
      <c r="I11" s="19">
        <f>IFERROR(IF(销售收入_1[[#This Row],[预算]]=销售收入_1[[#This Row],[当期]],0,IF(销售收入_1[[#This Row],[当期]]&gt;销售收入_1[[#This Row],[预算]],ABS((销售收入_1[[#This Row],[当期]]/销售收入_1[[#This Row],[预算]])-1),IF(AND(销售收入_1[[#This Row],[当期]]&lt;销售收入_1[[#This Row],[预算]],销售收入_1[[#This Row],[预算]]&lt;0),-((销售收入_1[[#This Row],[当期]]/销售收入_1[[#This Row],[预算]])-1),(销售收入_1[[#This Row],[当期]]/销售收入_1[[#This Row],[预算]])-1))),"-")</f>
        <v>0</v>
      </c>
    </row>
    <row r="12" spans="2:9" ht="30" customHeight="1" x14ac:dyDescent="0.3">
      <c r="B12" s="1" t="s">
        <v>28</v>
      </c>
      <c r="C12" s="1" t="s">
        <v>34</v>
      </c>
      <c r="D12" s="18"/>
      <c r="E12" s="18"/>
      <c r="F12" s="18"/>
      <c r="G12" s="19" t="str">
        <f>IFERROR(IF(销售收入_1[[#Data],[#Totals],[当期]]=0,"-",销售收入_1[当期]/销售收入),"-")</f>
        <v>-</v>
      </c>
      <c r="H12" s="19">
        <f>IFERROR(IF(销售收入_1[[#This Row],[前期]]=销售收入_1[[#This Row],[当期]],0,IF(销售收入_1[[#This Row],[当期]]&gt;销售收入_1[[#This Row],[前期]],ABS((销售收入_1[[#This Row],[当期]]/销售收入_1[[#This Row],[前期]])-1),IF(AND(销售收入_1[[#This Row],[当期]]&lt;销售收入_1[[#This Row],[前期]],销售收入_1[[#This Row],[前期]]&lt;0),-((销售收入_1[[#This Row],[当期]]/销售收入_1[[#This Row],[前期]])-1),(销售收入_1[[#This Row],[当期]]/销售收入_1[[#This Row],[前期]])-1))),"-")</f>
        <v>0</v>
      </c>
      <c r="I12" s="19">
        <f>IFERROR(IF(销售收入_1[[#This Row],[预算]]=销售收入_1[[#This Row],[当期]],0,IF(销售收入_1[[#This Row],[当期]]&gt;销售收入_1[[#This Row],[预算]],ABS((销售收入_1[[#This Row],[当期]]/销售收入_1[[#This Row],[预算]])-1),IF(AND(销售收入_1[[#This Row],[当期]]&lt;销售收入_1[[#This Row],[预算]],销售收入_1[[#This Row],[预算]]&lt;0),-((销售收入_1[[#This Row],[当期]]/销售收入_1[[#This Row],[预算]])-1),(销售收入_1[[#This Row],[当期]]/销售收入_1[[#This Row],[预算]])-1))),"-")</f>
        <v>0</v>
      </c>
    </row>
    <row r="13" spans="2:9" ht="30" customHeight="1" x14ac:dyDescent="0.3">
      <c r="B13" s="16" t="s">
        <v>29</v>
      </c>
      <c r="C13" s="16"/>
      <c r="D13" s="20">
        <f>SUBTOTAL(109,销售收入_1[前期])</f>
        <v>0</v>
      </c>
      <c r="E13" s="20">
        <f>SUBTOTAL(109,销售收入_1[预算])</f>
        <v>0</v>
      </c>
      <c r="F13" s="20">
        <f>SUBTOTAL(109,销售收入_1[当期])</f>
        <v>0</v>
      </c>
      <c r="G13" s="15">
        <f>SUBTOTAL(109,销售收入_1[当期占销售额的百分比])</f>
        <v>0</v>
      </c>
      <c r="H13" s="15">
        <f>SUBTOTAL(109,销售收入_1[与前期相比的变化百分比])</f>
        <v>0</v>
      </c>
      <c r="I13" s="15">
        <f>SUBTOTAL(109,销售收入_1[与预算相比的变化百分比])</f>
        <v>0</v>
      </c>
    </row>
  </sheetData>
  <mergeCells count="1">
    <mergeCell ref="H1:I3"/>
  </mergeCells>
  <phoneticPr fontId="10" type="noConversion"/>
  <dataValidations count="16">
    <dataValidation allowBlank="1" showInputMessage="1" showErrorMessage="1" prompt="此标题下的此列中可自动计算与预算相比的变化百分比" sqref="I4" xr:uid="{00000000-0002-0000-0100-000000000000}"/>
    <dataValidation allowBlank="1" showInputMessage="1" showErrorMessage="1" prompt="此标题下的此列中可自动计算与前期相比的变化百分比" sqref="H4" xr:uid="{00000000-0002-0000-0100-000001000000}"/>
    <dataValidation allowBlank="1" showInputMessage="1" showErrorMessage="1" prompt="此标题的下此列中可自动计算当期占销售额的百分比" sqref="G4" xr:uid="{00000000-0002-0000-0100-000002000000}"/>
    <dataValidation allowBlank="1" showInputMessage="1" showErrorMessage="1" prompt="在此标题下的此列中输入当期金额" sqref="F4" xr:uid="{00000000-0002-0000-0100-000003000000}"/>
    <dataValidation allowBlank="1" showInputMessage="1" showErrorMessage="1" prompt="在此标题下的此列中输入预算金额" sqref="E4" xr:uid="{00000000-0002-0000-0100-000004000000}"/>
    <dataValidation allowBlank="1" showInputMessage="1" showErrorMessage="1" prompt="在此标题下的此列中输入前期金额" sqref="D4" xr:uid="{00000000-0002-0000-0100-000005000000}"/>
    <dataValidation allowBlank="1" showInputMessage="1" showErrorMessage="1" prompt="在此标题下的此列中输入说明" sqref="C4" xr:uid="{00000000-0002-0000-0100-000006000000}"/>
    <dataValidation allowBlank="1" showInputMessage="1" showErrorMessage="1" prompt="在此标题下的此列中选择类型。按 Alt+向下键打开下拉列表，然后按 Enter 进行选择。可使用标题筛选器查找特定条目" sqref="B4" xr:uid="{00000000-0002-0000-0100-000007000000}"/>
    <dataValidation allowBlank="1" showInputMessage="1" showErrorMessage="1" prompt="此单元格中可自动更新公司名称" sqref="B2" xr:uid="{00000000-0002-0000-0100-000008000000}"/>
    <dataValidation allowBlank="1" showInputMessage="1" showErrorMessage="1" prompt="在此单元格中添加公司徽标" sqref="H1:I3" xr:uid="{00000000-0002-0000-0100-000009000000}"/>
    <dataValidation allowBlank="1" showInputMessage="1" showErrorMessage="1" prompt="此单元格中可自动更新此工作表的标题。公司徽标从单元格 H1 开始" sqref="B1" xr:uid="{00000000-0002-0000-0100-00000A000000}"/>
    <dataValidation allowBlank="1" showInputMessage="1" showErrorMessage="1" prompt="在此工作表中创建一个销售收入项列表。销售收入表末尾可自动计算总销售收入" sqref="A1" xr:uid="{00000000-0002-0000-0100-00000B000000}"/>
    <dataValidation allowBlank="1" showInputMessage="1" showErrorMessage="1" prompt="右侧单元格中可自动更新当期总销售收入" sqref="B3" xr:uid="{00000000-0002-0000-0100-00000C000000}"/>
    <dataValidation allowBlank="1" showInputMessage="1" showErrorMessage="1" prompt="下方单元格中可自动更新当前期总销售收入（以千美元计）" sqref="C2" xr:uid="{00000000-0002-0000-0100-00000D000000}"/>
    <dataValidation allowBlank="1" showInputMessage="1" showErrorMessage="1" prompt="此单元格中可自动更新当前期总销售收入（以千美元计）" sqref="C3" xr:uid="{00000000-0002-0000-0100-00000E000000}"/>
    <dataValidation type="list" errorStyle="warning" allowBlank="1" showInputMessage="1" showErrorMessage="1" error="从列表中选择条目。选择“取消”，按 Alt+向下键打开下拉列表，然后按 Enter 进行选择" sqref="B5:B12" xr:uid="{00000000-0002-0000-0100-00000F000000}">
      <formula1>INDIRECT("类别[类别]")</formula1>
    </dataValidation>
  </dataValidations>
  <printOptions horizontalCentered="1"/>
  <pageMargins left="0.4" right="0.4" top="0.4" bottom="0.4" header="0.3" footer="0.3"/>
  <pageSetup paperSize="9" scale="42"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B1:I7"/>
  <sheetViews>
    <sheetView showGridLines="0" zoomScaleNormal="100" workbookViewId="0"/>
  </sheetViews>
  <sheetFormatPr defaultRowHeight="30" customHeight="1" x14ac:dyDescent="0.3"/>
  <cols>
    <col min="1" max="1" width="2.109375" style="1" customWidth="1"/>
    <col min="2" max="2" width="37.88671875" style="1" customWidth="1"/>
    <col min="3" max="3" width="25" style="1" customWidth="1"/>
    <col min="4" max="9" width="13.88671875" style="1" customWidth="1"/>
    <col min="10" max="10" width="2.77734375" style="1" customWidth="1"/>
    <col min="11" max="16384" width="8.88671875" style="1"/>
  </cols>
  <sheetData>
    <row r="1" spans="2:9" ht="22.5" x14ac:dyDescent="0.3">
      <c r="B1" s="2" t="str">
        <f>工作簿标题</f>
        <v>损益表</v>
      </c>
      <c r="H1" s="26"/>
      <c r="I1" s="26"/>
    </row>
    <row r="2" spans="2:9" ht="17.25" x14ac:dyDescent="0.3">
      <c r="B2" s="3" t="str">
        <f>公司名称</f>
        <v>公司名称</v>
      </c>
      <c r="C2" s="1" t="s">
        <v>19</v>
      </c>
      <c r="H2" s="26"/>
      <c r="I2" s="26"/>
    </row>
    <row r="3" spans="2:9" ht="39.75" customHeight="1" x14ac:dyDescent="0.3">
      <c r="B3" s="4" t="s">
        <v>41</v>
      </c>
      <c r="C3" s="13">
        <f>IFERROR(收益[[#Totals],[当期]],"-")</f>
        <v>0</v>
      </c>
      <c r="H3" s="26"/>
      <c r="I3" s="26"/>
    </row>
    <row r="4" spans="2:9" ht="38.1" customHeight="1" x14ac:dyDescent="0.3">
      <c r="B4" s="1" t="s">
        <v>42</v>
      </c>
      <c r="C4" s="1" t="s">
        <v>30</v>
      </c>
      <c r="D4" s="1" t="s">
        <v>35</v>
      </c>
      <c r="E4" s="1" t="s">
        <v>36</v>
      </c>
      <c r="F4" s="1" t="s">
        <v>37</v>
      </c>
      <c r="G4" s="1" t="s">
        <v>38</v>
      </c>
      <c r="H4" s="1" t="s">
        <v>39</v>
      </c>
      <c r="I4" s="1" t="s">
        <v>40</v>
      </c>
    </row>
    <row r="5" spans="2:9" ht="32.25" customHeight="1" x14ac:dyDescent="0.3">
      <c r="B5" s="1" t="s">
        <v>41</v>
      </c>
      <c r="C5" s="1" t="s">
        <v>44</v>
      </c>
      <c r="D5" s="18"/>
      <c r="E5" s="18"/>
      <c r="F5" s="18"/>
      <c r="G5" s="19" t="str">
        <f>IFERROR(IF(销售收入=0,"-",收益[当期]/销售收入),"-")</f>
        <v>-</v>
      </c>
      <c r="H5" s="19">
        <f>IFERROR(IF(收益[[#This Row],[前期]]=收益[[#This Row],[当期]],0,IF(收益[[#This Row],[当期]]&gt;收益[[#This Row],[前期]],ABS((收益[[#This Row],[当期]]/收益[[#This Row],[前期]])-1),IF(AND(收益[[#This Row],[当期]]&lt;收益[[#This Row],[前期]],收益[[#This Row],[前期]]&lt;0),-((收益[[#This Row],[当期]]/收益[[#This Row],[前期]])-1),(收益[[#This Row],[当期]]/收益[[#This Row],[前期]])-1))),"-")</f>
        <v>0</v>
      </c>
      <c r="I5" s="19">
        <f>IFERROR(IF(收益[[#This Row],[预算]]=收益[[#This Row],[当期]],0,IF(收益[[#This Row],[当期]]&gt;收益[[#This Row],[预算]],ABS((收益[[#This Row],[当期]]/收益[[#This Row],[预算]])-1),IF(AND(收益[[#This Row],[当期]]&lt;收益[[#This Row],[预算]],收益[[#This Row],[预算]]&lt;0),-((收益[[#This Row],[当期]]/收益[[#This Row],[预算]])-1),(收益[[#This Row],[当期]]/收益[[#This Row],[预算]])-1))),"-")</f>
        <v>0</v>
      </c>
    </row>
    <row r="6" spans="2:9" ht="30" customHeight="1" x14ac:dyDescent="0.3">
      <c r="D6" s="18"/>
      <c r="E6" s="18"/>
      <c r="F6" s="18"/>
      <c r="G6" s="19" t="str">
        <f>IFERROR(IF(销售收入=0,"-",收益[当期]/销售收入),"-")</f>
        <v>-</v>
      </c>
      <c r="H6" s="19">
        <f>IFERROR(IF(收益[[#This Row],[前期]]=收益[[#This Row],[当期]],0,IF(收益[[#This Row],[当期]]&gt;收益[[#This Row],[前期]],ABS((收益[[#This Row],[当期]]/收益[[#This Row],[前期]])-1),IF(AND(收益[[#This Row],[当期]]&lt;收益[[#This Row],[前期]],收益[[#This Row],[前期]]&lt;0),-((收益[[#This Row],[当期]]/收益[[#This Row],[前期]])-1),(收益[[#This Row],[当期]]/收益[[#This Row],[前期]])-1))),"-")</f>
        <v>0</v>
      </c>
      <c r="I6" s="19">
        <f>IFERROR(IF(收益[[#This Row],[预算]]=收益[[#This Row],[当期]],0,IF(收益[[#This Row],[当期]]&gt;收益[[#This Row],[预算]],ABS((收益[[#This Row],[当期]]/收益[[#This Row],[预算]])-1),IF(AND(收益[[#This Row],[当期]]&lt;收益[[#This Row],[预算]],收益[[#This Row],[预算]]&lt;0),-((收益[[#This Row],[当期]]/收益[[#This Row],[预算]])-1),(收益[[#This Row],[当期]]/收益[[#This Row],[预算]])-1))),"-")</f>
        <v>0</v>
      </c>
    </row>
    <row r="7" spans="2:9" ht="30" customHeight="1" x14ac:dyDescent="0.3">
      <c r="B7" s="16" t="s">
        <v>43</v>
      </c>
      <c r="C7" s="16"/>
      <c r="D7" s="20">
        <f>SUBTOTAL(109,收益[前期])</f>
        <v>0</v>
      </c>
      <c r="E7" s="20">
        <f>SUBTOTAL(109,收益[预算])</f>
        <v>0</v>
      </c>
      <c r="F7" s="20">
        <f>SUBTOTAL(109,收益[当期])</f>
        <v>0</v>
      </c>
      <c r="G7" s="15">
        <f>SUBTOTAL(109,收益[当期占销售额的百分比])</f>
        <v>0</v>
      </c>
      <c r="H7" s="15">
        <f>SUBTOTAL(109,收益[与前期相比的变化百分比])</f>
        <v>0</v>
      </c>
      <c r="I7" s="15">
        <f>SUBTOTAL(109,收益[与预算相比的变化百分比])</f>
        <v>0</v>
      </c>
    </row>
  </sheetData>
  <mergeCells count="1">
    <mergeCell ref="H1:I3"/>
  </mergeCells>
  <phoneticPr fontId="10" type="noConversion"/>
  <dataValidations count="16">
    <dataValidation allowBlank="1" showInputMessage="1" showErrorMessage="1" prompt="此标题下的此列中可自动计算与预算相比的变化百分比" sqref="I4" xr:uid="{00000000-0002-0000-0200-000000000000}"/>
    <dataValidation allowBlank="1" showInputMessage="1" showErrorMessage="1" prompt="此标题下的此列中可自动计算与前期相比的变化百分比" sqref="H4" xr:uid="{00000000-0002-0000-0200-000001000000}"/>
    <dataValidation allowBlank="1" showInputMessage="1" showErrorMessage="1" prompt="此标题的下此列中可自动计算当期占销售额的百分比" sqref="G4" xr:uid="{00000000-0002-0000-0200-000002000000}"/>
    <dataValidation allowBlank="1" showInputMessage="1" showErrorMessage="1" prompt="在此标题下的此列中输入当期金额" sqref="F4" xr:uid="{00000000-0002-0000-0200-000003000000}"/>
    <dataValidation allowBlank="1" showInputMessage="1" showErrorMessage="1" prompt="在此标题下的此列中输入预算金额" sqref="E4" xr:uid="{00000000-0002-0000-0200-000004000000}"/>
    <dataValidation allowBlank="1" showInputMessage="1" showErrorMessage="1" prompt="在此标题下的此列中输入前期金额" sqref="D4" xr:uid="{00000000-0002-0000-0200-000005000000}"/>
    <dataValidation allowBlank="1" showInputMessage="1" showErrorMessage="1" prompt="在此标题下的此列中输入说明" sqref="C4" xr:uid="{00000000-0002-0000-0200-000006000000}"/>
    <dataValidation allowBlank="1" showInputMessage="1" showErrorMessage="1" prompt="在此标题下的此列中选择类型。按 Alt+向下键打开下拉列表，然后按 Enter 进行选择。可使用标题筛选器查找特定条目" sqref="B4" xr:uid="{00000000-0002-0000-0200-000007000000}"/>
    <dataValidation allowBlank="1" showInputMessage="1" showErrorMessage="1" prompt="此单元格中可自动更新公司名称" sqref="B2" xr:uid="{00000000-0002-0000-0200-000008000000}"/>
    <dataValidation allowBlank="1" showInputMessage="1" showErrorMessage="1" prompt="在此单元格中添加公司徽标" sqref="H1:I3" xr:uid="{00000000-0002-0000-0200-000009000000}"/>
    <dataValidation allowBlank="1" showInputMessage="1" showErrorMessage="1" prompt="此单元格中可自动更新此工作表的标题。公司徽标从单元格 H1 开始" sqref="B1" xr:uid="{00000000-0002-0000-0200-00000A000000}"/>
    <dataValidation allowBlank="1" showInputMessage="1" showErrorMessage="1" prompt="在此工作表中创建一个收益项列表。收益表末尾可自动计算总销售收益" sqref="A1" xr:uid="{00000000-0002-0000-0200-00000B000000}"/>
    <dataValidation allowBlank="1" showInputMessage="1" showErrorMessage="1" prompt="右侧单元格中可自动更新当期总收益" sqref="B3" xr:uid="{00000000-0002-0000-0200-00000C000000}"/>
    <dataValidation allowBlank="1" showInputMessage="1" showErrorMessage="1" prompt="下方单元格中可自动更新当期总收益（以千美元计）" sqref="C2" xr:uid="{00000000-0002-0000-0200-00000D000000}"/>
    <dataValidation allowBlank="1" showInputMessage="1" showErrorMessage="1" prompt="此单元格中可自动更新当期总收益（以千美元计）" sqref="C3" xr:uid="{00000000-0002-0000-0200-00000E000000}"/>
    <dataValidation type="list" errorStyle="warning" allowBlank="1" showInputMessage="1" showErrorMessage="1" error="从列表中选择条目。选择“取消”，按 Alt+向下键打开下拉列表，然后按 Enter 进行选择" sqref="B5:B6" xr:uid="{00000000-0002-0000-0200-00000F000000}">
      <formula1>INDIRECT("类别[类别]")</formula1>
    </dataValidation>
  </dataValidations>
  <printOptions horizontalCentered="1"/>
  <pageMargins left="0.4" right="0.4" top="0.4" bottom="0.4" header="0.3" footer="0.3"/>
  <pageSetup paperSize="9" scale="42"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I25"/>
  <sheetViews>
    <sheetView showGridLines="0" zoomScaleNormal="100" workbookViewId="0"/>
  </sheetViews>
  <sheetFormatPr defaultRowHeight="30" customHeight="1" x14ac:dyDescent="0.3"/>
  <cols>
    <col min="1" max="1" width="2.109375" style="1" customWidth="1"/>
    <col min="2" max="2" width="37.88671875" style="1" customWidth="1"/>
    <col min="3" max="3" width="25" style="1" customWidth="1"/>
    <col min="4" max="9" width="13.88671875" style="1" customWidth="1"/>
    <col min="10" max="10" width="2.77734375" style="1" customWidth="1"/>
    <col min="11" max="16384" width="8.88671875" style="1"/>
  </cols>
  <sheetData>
    <row r="1" spans="2:9" ht="22.5" x14ac:dyDescent="0.3">
      <c r="B1" s="2" t="str">
        <f>工作簿标题</f>
        <v>损益表</v>
      </c>
      <c r="H1" s="26"/>
      <c r="I1" s="26"/>
    </row>
    <row r="2" spans="2:9" ht="17.25" x14ac:dyDescent="0.3">
      <c r="B2" s="3" t="str">
        <f>公司名称</f>
        <v>公司名称</v>
      </c>
      <c r="C2" s="1" t="s">
        <v>19</v>
      </c>
      <c r="H2" s="26"/>
      <c r="I2" s="26"/>
    </row>
    <row r="3" spans="2:9" ht="39.75" customHeight="1" x14ac:dyDescent="0.3">
      <c r="B3" s="4" t="s">
        <v>45</v>
      </c>
      <c r="C3" s="13">
        <f>IFERROR(运营费用[[#Totals],[当期]],"-")</f>
        <v>0</v>
      </c>
      <c r="H3" s="26"/>
      <c r="I3" s="26"/>
    </row>
    <row r="4" spans="2:9" ht="38.1" customHeight="1" x14ac:dyDescent="0.3">
      <c r="B4" s="1" t="s">
        <v>46</v>
      </c>
      <c r="C4" s="1" t="s">
        <v>30</v>
      </c>
      <c r="D4" s="1" t="s">
        <v>35</v>
      </c>
      <c r="E4" s="1" t="s">
        <v>36</v>
      </c>
      <c r="F4" s="1" t="s">
        <v>37</v>
      </c>
      <c r="G4" s="1" t="s">
        <v>38</v>
      </c>
      <c r="H4" s="1" t="s">
        <v>39</v>
      </c>
      <c r="I4" s="1" t="s">
        <v>40</v>
      </c>
    </row>
    <row r="5" spans="2:9" ht="32.25" customHeight="1" x14ac:dyDescent="0.3">
      <c r="B5" s="1" t="s">
        <v>47</v>
      </c>
      <c r="C5" s="1" t="s">
        <v>51</v>
      </c>
      <c r="D5" s="21"/>
      <c r="E5" s="21"/>
      <c r="F5" s="21"/>
      <c r="G5" s="19" t="str">
        <f>IFERROR(IF(销售收入=0,"-",运营费用[当期]/销售收入),"-")</f>
        <v>-</v>
      </c>
      <c r="H5"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5"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6" spans="2:9" ht="30" customHeight="1" x14ac:dyDescent="0.3">
      <c r="B6" s="1" t="s">
        <v>47</v>
      </c>
      <c r="C6" s="1" t="s">
        <v>52</v>
      </c>
      <c r="D6" s="21"/>
      <c r="E6" s="21"/>
      <c r="F6" s="21"/>
      <c r="G6" s="19" t="str">
        <f>IFERROR(IF(销售收入=0,"-",运营费用[当期]/销售收入),"-")</f>
        <v>-</v>
      </c>
      <c r="H6"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6"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7" spans="2:9" ht="30" customHeight="1" x14ac:dyDescent="0.3">
      <c r="B7" s="1" t="s">
        <v>47</v>
      </c>
      <c r="C7" s="1" t="s">
        <v>53</v>
      </c>
      <c r="D7" s="21"/>
      <c r="E7" s="21"/>
      <c r="F7" s="21"/>
      <c r="G7" s="19" t="str">
        <f>IFERROR(IF(销售收入=0,"-",运营费用[当期]/销售收入),"-")</f>
        <v>-</v>
      </c>
      <c r="H7"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7"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8" spans="2:9" ht="30" customHeight="1" x14ac:dyDescent="0.3">
      <c r="B8" s="1" t="s">
        <v>47</v>
      </c>
      <c r="C8" s="1" t="s">
        <v>53</v>
      </c>
      <c r="D8" s="21"/>
      <c r="E8" s="21"/>
      <c r="F8" s="21"/>
      <c r="G8" s="19" t="str">
        <f>IFERROR(IF(销售收入=0,"-",运营费用[当期]/销售收入),"-")</f>
        <v>-</v>
      </c>
      <c r="H8"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8"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9" spans="2:9" ht="30" customHeight="1" x14ac:dyDescent="0.3">
      <c r="B9" s="1" t="s">
        <v>48</v>
      </c>
      <c r="C9" s="1" t="s">
        <v>54</v>
      </c>
      <c r="D9" s="21"/>
      <c r="E9" s="21"/>
      <c r="F9" s="21"/>
      <c r="G9" s="19" t="str">
        <f>IFERROR(IF(销售收入=0,"-",运营费用[当期]/销售收入),"-")</f>
        <v>-</v>
      </c>
      <c r="H9"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9"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10" spans="2:9" ht="30" customHeight="1" x14ac:dyDescent="0.3">
      <c r="B10" s="1" t="s">
        <v>48</v>
      </c>
      <c r="C10" s="1" t="s">
        <v>55</v>
      </c>
      <c r="D10" s="21"/>
      <c r="E10" s="21"/>
      <c r="F10" s="21"/>
      <c r="G10" s="19" t="str">
        <f>IFERROR(IF(销售收入=0,"-",运营费用[当期]/销售收入),"-")</f>
        <v>-</v>
      </c>
      <c r="H10"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10"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11" spans="2:9" ht="30" customHeight="1" x14ac:dyDescent="0.3">
      <c r="B11" s="1" t="s">
        <v>48</v>
      </c>
      <c r="C11" s="1" t="s">
        <v>53</v>
      </c>
      <c r="D11" s="21"/>
      <c r="E11" s="21"/>
      <c r="F11" s="21"/>
      <c r="G11" s="19" t="str">
        <f>IFERROR(IF(销售收入=0,"-",运营费用[当期]/销售收入),"-")</f>
        <v>-</v>
      </c>
      <c r="H11"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11"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12" spans="2:9" ht="30" customHeight="1" x14ac:dyDescent="0.3">
      <c r="B12" s="1" t="s">
        <v>48</v>
      </c>
      <c r="C12" s="1" t="s">
        <v>53</v>
      </c>
      <c r="D12" s="21"/>
      <c r="E12" s="21"/>
      <c r="F12" s="21"/>
      <c r="G12" s="19" t="str">
        <f>IFERROR(IF(销售收入=0,"-",运营费用[当期]/销售收入),"-")</f>
        <v>-</v>
      </c>
      <c r="H12"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12"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13" spans="2:9" ht="30" customHeight="1" x14ac:dyDescent="0.3">
      <c r="B13" s="1" t="s">
        <v>49</v>
      </c>
      <c r="C13" s="1" t="s">
        <v>56</v>
      </c>
      <c r="D13" s="21"/>
      <c r="E13" s="21"/>
      <c r="F13" s="21"/>
      <c r="G13" s="19" t="str">
        <f>IFERROR(IF(销售收入=0,"-",运营费用[当期]/销售收入),"-")</f>
        <v>-</v>
      </c>
      <c r="H13"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13"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14" spans="2:9" ht="30" customHeight="1" x14ac:dyDescent="0.3">
      <c r="B14" s="1" t="s">
        <v>49</v>
      </c>
      <c r="C14" s="1" t="s">
        <v>57</v>
      </c>
      <c r="D14" s="21"/>
      <c r="E14" s="21"/>
      <c r="F14" s="21"/>
      <c r="G14" s="19" t="str">
        <f>IFERROR(IF(销售收入=0,"-",运营费用[当期]/销售收入),"-")</f>
        <v>-</v>
      </c>
      <c r="H14"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14"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15" spans="2:9" ht="30" customHeight="1" x14ac:dyDescent="0.3">
      <c r="B15" s="1" t="s">
        <v>49</v>
      </c>
      <c r="C15" s="1" t="s">
        <v>58</v>
      </c>
      <c r="D15" s="21"/>
      <c r="E15" s="21"/>
      <c r="F15" s="21"/>
      <c r="G15" s="19" t="str">
        <f>IFERROR(IF(销售收入=0,"-",运营费用[当期]/销售收入),"-")</f>
        <v>-</v>
      </c>
      <c r="H15"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15"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16" spans="2:9" ht="30" customHeight="1" x14ac:dyDescent="0.3">
      <c r="B16" s="1" t="s">
        <v>49</v>
      </c>
      <c r="C16" s="1" t="s">
        <v>59</v>
      </c>
      <c r="D16" s="21"/>
      <c r="E16" s="21"/>
      <c r="F16" s="21"/>
      <c r="G16" s="19" t="str">
        <f>IFERROR(IF(销售收入=0,"-",运营费用[当期]/销售收入),"-")</f>
        <v>-</v>
      </c>
      <c r="H16"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16"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17" spans="2:9" ht="30" customHeight="1" x14ac:dyDescent="0.3">
      <c r="B17" s="1" t="s">
        <v>49</v>
      </c>
      <c r="C17" s="1" t="s">
        <v>60</v>
      </c>
      <c r="D17" s="21"/>
      <c r="E17" s="21"/>
      <c r="F17" s="21"/>
      <c r="G17" s="19" t="str">
        <f>IFERROR(IF(销售收入=0,"-",运营费用[当期]/销售收入),"-")</f>
        <v>-</v>
      </c>
      <c r="H17"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17"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18" spans="2:9" ht="30" customHeight="1" x14ac:dyDescent="0.3">
      <c r="B18" s="1" t="s">
        <v>49</v>
      </c>
      <c r="C18" s="1" t="s">
        <v>61</v>
      </c>
      <c r="D18" s="21"/>
      <c r="E18" s="21"/>
      <c r="F18" s="21"/>
      <c r="G18" s="19" t="str">
        <f>IFERROR(IF(销售收入=0,"-",运营费用[当期]/销售收入),"-")</f>
        <v>-</v>
      </c>
      <c r="H18"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18"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19" spans="2:9" ht="30" customHeight="1" x14ac:dyDescent="0.3">
      <c r="B19" s="1" t="s">
        <v>49</v>
      </c>
      <c r="C19" s="1" t="s">
        <v>62</v>
      </c>
      <c r="D19" s="21"/>
      <c r="E19" s="21"/>
      <c r="F19" s="21"/>
      <c r="G19" s="19" t="str">
        <f>IFERROR(IF(销售收入=0,"-",运营费用[当期]/销售收入),"-")</f>
        <v>-</v>
      </c>
      <c r="H19"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19"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20" spans="2:9" ht="30" customHeight="1" x14ac:dyDescent="0.3">
      <c r="B20" s="1" t="s">
        <v>49</v>
      </c>
      <c r="C20" s="1" t="s">
        <v>63</v>
      </c>
      <c r="D20" s="21"/>
      <c r="E20" s="21"/>
      <c r="F20" s="21"/>
      <c r="G20" s="19" t="str">
        <f>IFERROR(IF(销售收入=0,"-",运营费用[当期]/销售收入),"-")</f>
        <v>-</v>
      </c>
      <c r="H20"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20"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21" spans="2:9" ht="30" customHeight="1" x14ac:dyDescent="0.3">
      <c r="B21" s="1" t="s">
        <v>49</v>
      </c>
      <c r="C21" s="1" t="s">
        <v>64</v>
      </c>
      <c r="D21" s="21"/>
      <c r="E21" s="21"/>
      <c r="F21" s="21"/>
      <c r="G21" s="19" t="str">
        <f>IFERROR(IF(销售收入=0,"-",运营费用[当期]/销售收入),"-")</f>
        <v>-</v>
      </c>
      <c r="H21"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21"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22" spans="2:9" ht="30" customHeight="1" x14ac:dyDescent="0.3">
      <c r="B22" s="1" t="s">
        <v>49</v>
      </c>
      <c r="C22" s="1" t="s">
        <v>65</v>
      </c>
      <c r="D22" s="21"/>
      <c r="E22" s="21"/>
      <c r="F22" s="21"/>
      <c r="G22" s="19" t="str">
        <f>IFERROR(IF(销售收入=0,"-",运营费用[当期]/销售收入),"-")</f>
        <v>-</v>
      </c>
      <c r="H22"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22"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23" spans="2:9" ht="30" customHeight="1" x14ac:dyDescent="0.3">
      <c r="B23" s="1" t="s">
        <v>49</v>
      </c>
      <c r="C23" s="1" t="s">
        <v>53</v>
      </c>
      <c r="D23" s="21"/>
      <c r="E23" s="21"/>
      <c r="F23" s="21"/>
      <c r="G23" s="19" t="str">
        <f>IFERROR(IF(销售收入=0,"-",运营费用[当期]/销售收入),"-")</f>
        <v>-</v>
      </c>
      <c r="H23"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23"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24" spans="2:9" ht="30" customHeight="1" x14ac:dyDescent="0.3">
      <c r="B24" s="1" t="s">
        <v>49</v>
      </c>
      <c r="C24" s="1" t="s">
        <v>53</v>
      </c>
      <c r="D24" s="21"/>
      <c r="E24" s="21"/>
      <c r="F24" s="21"/>
      <c r="G24" s="19" t="str">
        <f>IFERROR(IF(销售收入=0,"-",运营费用[当期]/销售收入),"-")</f>
        <v>-</v>
      </c>
      <c r="H24" s="19">
        <f>IFERROR(IF(运营费用[[#This Row],[前期]]=运营费用[[#This Row],[当期]],0,IF(运营费用[[#This Row],[当期]]&gt;运营费用[[#This Row],[前期]],ABS((运营费用[[#This Row],[当期]]/运营费用[[#This Row],[前期]])-1),IF(AND(运营费用[[#This Row],[当期]]&lt;运营费用[[#This Row],[前期]],运营费用[[#This Row],[前期]]&lt;0),-((运营费用[[#This Row],[当期]]/运营费用[[#This Row],[前期]])-1),(运营费用[[#This Row],[当期]]/运营费用[[#This Row],[前期]])-1))),"-")</f>
        <v>0</v>
      </c>
      <c r="I24" s="19">
        <f>IFERROR(IF(运营费用[[#This Row],[预算]]=运营费用[[#This Row],[当期]],0,IF(运营费用[[#This Row],[当期]]&gt;运营费用[[#This Row],[预算]],ABS((运营费用[[#This Row],[当期]]/运营费用[[#This Row],[预算]])-1),IF(AND(运营费用[[#This Row],[当期]]&lt;运营费用[[#This Row],[预算]],运营费用[[#This Row],[预算]]&lt;0),-((运营费用[[#This Row],[当期]]/运营费用[[#This Row],[预算]])-1),(运营费用[[#This Row],[当期]]/运营费用[[#This Row],[预算]])-1))),"-")</f>
        <v>0</v>
      </c>
    </row>
    <row r="25" spans="2:9" ht="30" customHeight="1" x14ac:dyDescent="0.3">
      <c r="B25" s="17" t="s">
        <v>50</v>
      </c>
      <c r="C25" s="17"/>
      <c r="D25" s="22">
        <f>SUBTOTAL(109,运营费用[前期])</f>
        <v>0</v>
      </c>
      <c r="E25" s="22">
        <f>SUBTOTAL(109,运营费用[预算])</f>
        <v>0</v>
      </c>
      <c r="F25" s="22">
        <f>SUBTOTAL(109,运营费用[当期])</f>
        <v>0</v>
      </c>
      <c r="G25" s="14">
        <f>SUBTOTAL(109,运营费用[当期占销售额的百分比])</f>
        <v>0</v>
      </c>
      <c r="H25" s="14">
        <f>SUBTOTAL(109,运营费用[与前期相比的变化百分比])</f>
        <v>0</v>
      </c>
      <c r="I25" s="14">
        <f>SUBTOTAL(109,运营费用[与预算相比的变化百分比])</f>
        <v>0</v>
      </c>
    </row>
  </sheetData>
  <mergeCells count="1">
    <mergeCell ref="H1:I3"/>
  </mergeCells>
  <phoneticPr fontId="10" type="noConversion"/>
  <dataValidations count="16">
    <dataValidation allowBlank="1" showInputMessage="1" showErrorMessage="1" prompt="此标题下的此列中可自动计算与预算相比的变化百分比" sqref="I4" xr:uid="{00000000-0002-0000-0300-000000000000}"/>
    <dataValidation allowBlank="1" showInputMessage="1" showErrorMessage="1" prompt="此标题下的此列中可自动计算与前期相比的变化百分比" sqref="H4" xr:uid="{00000000-0002-0000-0300-000001000000}"/>
    <dataValidation allowBlank="1" showInputMessage="1" showErrorMessage="1" prompt="此标题的下此列中可自动计算当期占销售额的百分比" sqref="G4" xr:uid="{00000000-0002-0000-0300-000002000000}"/>
    <dataValidation allowBlank="1" showInputMessage="1" showErrorMessage="1" prompt="在此标题下的此列中输入当期金额" sqref="F4" xr:uid="{00000000-0002-0000-0300-000003000000}"/>
    <dataValidation allowBlank="1" showInputMessage="1" showErrorMessage="1" prompt="在此标题下的此列中输入预算金额" sqref="E4" xr:uid="{00000000-0002-0000-0300-000004000000}"/>
    <dataValidation allowBlank="1" showInputMessage="1" showErrorMessage="1" prompt="在此标题下的此列中输入前期金额" sqref="D4" xr:uid="{00000000-0002-0000-0300-000005000000}"/>
    <dataValidation allowBlank="1" showInputMessage="1" showErrorMessage="1" prompt="在此标题下的此列中输入说明" sqref="C4" xr:uid="{00000000-0002-0000-0300-000006000000}"/>
    <dataValidation allowBlank="1" showInputMessage="1" showErrorMessage="1" prompt="在此标题下的此列中选择类型。按 Alt+向下键打开下拉列表，然后按 Enter 进行选择。可使用标题筛选器查找特定条目" sqref="B4" xr:uid="{00000000-0002-0000-0300-000007000000}"/>
    <dataValidation allowBlank="1" showInputMessage="1" showErrorMessage="1" prompt="在此单元格中添加公司徽标" sqref="H1:I3" xr:uid="{00000000-0002-0000-0300-000008000000}"/>
    <dataValidation allowBlank="1" showInputMessage="1" showErrorMessage="1" prompt="此单元格中可自动更新当期总运营费用（以千美元计）" sqref="C3" xr:uid="{00000000-0002-0000-0300-000009000000}"/>
    <dataValidation allowBlank="1" showInputMessage="1" showErrorMessage="1" prompt="下方单元格中可自动更新当期总运营费用（以千美元计）" sqref="C2" xr:uid="{00000000-0002-0000-0300-00000A000000}"/>
    <dataValidation allowBlank="1" showInputMessage="1" showErrorMessage="1" prompt="右侧单元格中可根据下表中的输入自动更新当期总运营费用" sqref="B3" xr:uid="{00000000-0002-0000-0300-00000B000000}"/>
    <dataValidation allowBlank="1" showInputMessage="1" showErrorMessage="1" prompt="此单元格中可自动更新公司名称" sqref="B2" xr:uid="{00000000-0002-0000-0300-00000C000000}"/>
    <dataValidation allowBlank="1" showInputMessage="1" showErrorMessage="1" prompt="此单元格中可自动更新此工作表的标题。公司徽标从单元格 H1 开始" sqref="B1" xr:uid="{00000000-0002-0000-0300-00000D000000}"/>
    <dataValidation allowBlank="1" showInputMessage="1" showErrorMessage="1" prompt="在此工作表中创建一个费用项列表。运营费用表末尾可自动计算总运营费用" sqref="A1" xr:uid="{00000000-0002-0000-0300-00000E000000}"/>
    <dataValidation type="list" errorStyle="warning" allowBlank="1" showInputMessage="1" showErrorMessage="1" error="从列表中选择条目。选择“取消”，按 Alt+向下键打开下拉列表，然后按 Enter 进行选择" sqref="B5:B24" xr:uid="{00000000-0002-0000-0300-00000F000000}">
      <formula1>INDIRECT("类别[类别]")</formula1>
    </dataValidation>
  </dataValidations>
  <printOptions horizontalCentered="1"/>
  <pageMargins left="0.4" right="0.4" top="0.4" bottom="0.4" header="0.3" footer="0.3"/>
  <pageSetup paperSize="9" scale="42"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B1:I10"/>
  <sheetViews>
    <sheetView showGridLines="0" zoomScaleNormal="100" workbookViewId="0"/>
  </sheetViews>
  <sheetFormatPr defaultRowHeight="30" customHeight="1" x14ac:dyDescent="0.3"/>
  <cols>
    <col min="1" max="1" width="2.109375" style="1" customWidth="1"/>
    <col min="2" max="2" width="37.88671875" style="1" customWidth="1"/>
    <col min="3" max="3" width="25" style="1" customWidth="1"/>
    <col min="4" max="9" width="13.88671875" style="1" customWidth="1"/>
    <col min="10" max="10" width="2.77734375" style="1" customWidth="1"/>
    <col min="11" max="16384" width="8.88671875" style="1"/>
  </cols>
  <sheetData>
    <row r="1" spans="2:9" ht="22.5" x14ac:dyDescent="0.3">
      <c r="B1" s="2" t="str">
        <f>工作簿标题</f>
        <v>损益表</v>
      </c>
      <c r="H1" s="26"/>
      <c r="I1" s="26"/>
    </row>
    <row r="2" spans="2:9" ht="17.25" x14ac:dyDescent="0.3">
      <c r="B2" s="3" t="str">
        <f>公司名称</f>
        <v>公司名称</v>
      </c>
      <c r="C2" s="1" t="s">
        <v>19</v>
      </c>
      <c r="H2" s="26"/>
      <c r="I2" s="26"/>
    </row>
    <row r="3" spans="2:9" ht="39.75" customHeight="1" x14ac:dyDescent="0.3">
      <c r="B3" s="4" t="s">
        <v>66</v>
      </c>
      <c r="C3" s="13">
        <f>IFERROR(税费[[#Totals],[当期]],"-")</f>
        <v>0</v>
      </c>
      <c r="H3" s="26"/>
      <c r="I3" s="26"/>
    </row>
    <row r="4" spans="2:9" ht="38.1" customHeight="1" x14ac:dyDescent="0.3">
      <c r="B4" s="1" t="s">
        <v>67</v>
      </c>
      <c r="C4" s="1" t="s">
        <v>30</v>
      </c>
      <c r="D4" s="1" t="s">
        <v>35</v>
      </c>
      <c r="E4" s="1" t="s">
        <v>36</v>
      </c>
      <c r="F4" s="1" t="s">
        <v>37</v>
      </c>
      <c r="G4" s="1" t="s">
        <v>38</v>
      </c>
      <c r="H4" s="1" t="s">
        <v>39</v>
      </c>
      <c r="I4" s="1" t="s">
        <v>40</v>
      </c>
    </row>
    <row r="5" spans="2:9" ht="32.25" customHeight="1" x14ac:dyDescent="0.3">
      <c r="B5" s="1" t="s">
        <v>66</v>
      </c>
      <c r="C5" s="1" t="s">
        <v>69</v>
      </c>
      <c r="D5" s="23"/>
      <c r="E5" s="21"/>
      <c r="F5" s="21"/>
      <c r="G5" s="19" t="str">
        <f>IFERROR(IF(销售收入=0,"-",税费[当期]/销售收入),"-")</f>
        <v>-</v>
      </c>
      <c r="H5" s="19">
        <f>IFERROR(IF(税费[[#This Row],[前期]]=税费[[#This Row],[当期]],0,IF(税费[[#This Row],[当期]]&gt;税费[[#This Row],[前期]],ABS((税费[[#This Row],[当期]]/税费[[#This Row],[前期]])-1),IF(AND(税费[[#This Row],[当期]]&lt;税费[[#This Row],[前期]],税费[[#This Row],[前期]]&lt;0),-((税费[[#This Row],[当期]]/税费[[#This Row],[前期]])-1),(税费[[#This Row],[当期]]/税费[[#This Row],[前期]])-1))),"-")</f>
        <v>0</v>
      </c>
      <c r="I5" s="19">
        <f>IFERROR(IF(税费[[#This Row],[预算]]=税费[[#This Row],[当期]],0,IF(税费[[#This Row],[当期]]&gt;税费[[#This Row],[预算]],ABS((税费[[#This Row],[当期]]/税费[[#This Row],[预算]])-1),IF(AND(税费[[#This Row],[当期]]&lt;税费[[#This Row],[预算]],税费[[#This Row],[预算]]&lt;0),-((税费[[#This Row],[当期]]/税费[[#This Row],[预算]])-1),(税费[[#This Row],[当期]]/税费[[#This Row],[预算]])-1))),"-")</f>
        <v>0</v>
      </c>
    </row>
    <row r="6" spans="2:9" ht="30" customHeight="1" x14ac:dyDescent="0.3">
      <c r="B6" s="1" t="s">
        <v>66</v>
      </c>
      <c r="C6" s="1" t="s">
        <v>70</v>
      </c>
      <c r="D6" s="23"/>
      <c r="E6" s="21"/>
      <c r="F6" s="21"/>
      <c r="G6" s="19" t="str">
        <f>IFERROR(IF(销售收入=0,"-",税费[当期]/销售收入),"-")</f>
        <v>-</v>
      </c>
      <c r="H6" s="19">
        <f>IFERROR(IF(税费[[#This Row],[前期]]=税费[[#This Row],[当期]],0,IF(税费[[#This Row],[当期]]&gt;税费[[#This Row],[前期]],ABS((税费[[#This Row],[当期]]/税费[[#This Row],[前期]])-1),IF(AND(税费[[#This Row],[当期]]&lt;税费[[#This Row],[前期]],税费[[#This Row],[前期]]&lt;0),-((税费[[#This Row],[当期]]/税费[[#This Row],[前期]])-1),(税费[[#This Row],[当期]]/税费[[#This Row],[前期]])-1))),"-")</f>
        <v>0</v>
      </c>
      <c r="I6" s="19">
        <f>IFERROR(IF(税费[[#This Row],[预算]]=税费[[#This Row],[当期]],0,IF(税费[[#This Row],[当期]]&gt;税费[[#This Row],[预算]],ABS((税费[[#This Row],[当期]]/税费[[#This Row],[预算]])-1),IF(AND(税费[[#This Row],[当期]]&lt;税费[[#This Row],[预算]],税费[[#This Row],[预算]]&lt;0),-((税费[[#This Row],[当期]]/税费[[#This Row],[预算]])-1),(税费[[#This Row],[当期]]/税费[[#This Row],[预算]])-1))),"-")</f>
        <v>0</v>
      </c>
    </row>
    <row r="7" spans="2:9" ht="30" customHeight="1" x14ac:dyDescent="0.3">
      <c r="B7" s="1" t="s">
        <v>66</v>
      </c>
      <c r="C7" s="1" t="s">
        <v>71</v>
      </c>
      <c r="D7" s="23"/>
      <c r="E7" s="21"/>
      <c r="F7" s="21"/>
      <c r="G7" s="19" t="str">
        <f>IFERROR(IF(销售收入=0,"-",税费[当期]/销售收入),"-")</f>
        <v>-</v>
      </c>
      <c r="H7" s="19">
        <f>IFERROR(IF(税费[[#This Row],[前期]]=税费[[#This Row],[当期]],0,IF(税费[[#This Row],[当期]]&gt;税费[[#This Row],[前期]],ABS((税费[[#This Row],[当期]]/税费[[#This Row],[前期]])-1),IF(AND(税费[[#This Row],[当期]]&lt;税费[[#This Row],[前期]],税费[[#This Row],[前期]]&lt;0),-((税费[[#This Row],[当期]]/税费[[#This Row],[前期]])-1),(税费[[#This Row],[当期]]/税费[[#This Row],[前期]])-1))),"-")</f>
        <v>0</v>
      </c>
      <c r="I7" s="19">
        <f>IFERROR(IF(税费[[#This Row],[预算]]=税费[[#This Row],[当期]],0,IF(税费[[#This Row],[当期]]&gt;税费[[#This Row],[预算]],ABS((税费[[#This Row],[当期]]/税费[[#This Row],[预算]])-1),IF(AND(税费[[#This Row],[当期]]&lt;税费[[#This Row],[预算]],税费[[#This Row],[预算]]&lt;0),-((税费[[#This Row],[当期]]/税费[[#This Row],[预算]])-1),(税费[[#This Row],[当期]]/税费[[#This Row],[预算]])-1))),"-")</f>
        <v>0</v>
      </c>
    </row>
    <row r="8" spans="2:9" ht="30" customHeight="1" x14ac:dyDescent="0.3">
      <c r="B8" s="1" t="s">
        <v>66</v>
      </c>
      <c r="C8" s="1" t="s">
        <v>72</v>
      </c>
      <c r="D8" s="23"/>
      <c r="E8" s="21"/>
      <c r="F8" s="21"/>
      <c r="G8" s="19" t="str">
        <f>IFERROR(IF(销售收入=0,"-",税费[当期]/销售收入),"-")</f>
        <v>-</v>
      </c>
      <c r="H8" s="19">
        <f>IFERROR(IF(税费[[#This Row],[前期]]=税费[[#This Row],[当期]],0,IF(税费[[#This Row],[当期]]&gt;税费[[#This Row],[前期]],ABS((税费[[#This Row],[当期]]/税费[[#This Row],[前期]])-1),IF(AND(税费[[#This Row],[当期]]&lt;税费[[#This Row],[前期]],税费[[#This Row],[前期]]&lt;0),-((税费[[#This Row],[当期]]/税费[[#This Row],[前期]])-1),(税费[[#This Row],[当期]]/税费[[#This Row],[前期]])-1))),"-")</f>
        <v>0</v>
      </c>
      <c r="I8" s="19">
        <f>IFERROR(IF(税费[[#This Row],[预算]]=税费[[#This Row],[当期]],0,IF(税费[[#This Row],[当期]]&gt;税费[[#This Row],[预算]],ABS((税费[[#This Row],[当期]]/税费[[#This Row],[预算]])-1),IF(AND(税费[[#This Row],[当期]]&lt;税费[[#This Row],[预算]],税费[[#This Row],[预算]]&lt;0),-((税费[[#This Row],[当期]]/税费[[#This Row],[预算]])-1),(税费[[#This Row],[当期]]/税费[[#This Row],[预算]])-1))),"-")</f>
        <v>0</v>
      </c>
    </row>
    <row r="9" spans="2:9" ht="30" customHeight="1" x14ac:dyDescent="0.3">
      <c r="B9" s="1" t="s">
        <v>66</v>
      </c>
      <c r="C9" s="1" t="s">
        <v>72</v>
      </c>
      <c r="D9" s="23"/>
      <c r="E9" s="21"/>
      <c r="F9" s="21"/>
      <c r="G9" s="19" t="str">
        <f>IFERROR(IF(销售收入=0,"-",税费[当期]/销售收入),"-")</f>
        <v>-</v>
      </c>
      <c r="H9" s="19">
        <f>IFERROR(IF(税费[[#This Row],[前期]]=税费[[#This Row],[当期]],0,IF(税费[[#This Row],[当期]]&gt;税费[[#This Row],[前期]],ABS((税费[[#This Row],[当期]]/税费[[#This Row],[前期]])-1),IF(AND(税费[[#This Row],[当期]]&lt;税费[[#This Row],[前期]],税费[[#This Row],[前期]]&lt;0),-((税费[[#This Row],[当期]]/税费[[#This Row],[前期]])-1),(税费[[#This Row],[当期]]/税费[[#This Row],[前期]])-1))),"-")</f>
        <v>0</v>
      </c>
      <c r="I9" s="19">
        <f>IFERROR(IF(税费[[#This Row],[预算]]=税费[[#This Row],[当期]],0,IF(税费[[#This Row],[当期]]&gt;税费[[#This Row],[预算]],ABS((税费[[#This Row],[当期]]/税费[[#This Row],[预算]])-1),IF(AND(税费[[#This Row],[当期]]&lt;税费[[#This Row],[预算]],税费[[#This Row],[预算]]&lt;0),-((税费[[#This Row],[当期]]/税费[[#This Row],[预算]])-1),(税费[[#This Row],[当期]]/税费[[#This Row],[预算]])-1))),"-")</f>
        <v>0</v>
      </c>
    </row>
    <row r="10" spans="2:9" ht="30" customHeight="1" x14ac:dyDescent="0.35">
      <c r="B10" s="17" t="s">
        <v>68</v>
      </c>
      <c r="C10" s="17"/>
      <c r="D10" s="27">
        <f>SUBTOTAL(109,税费[前期])</f>
        <v>0</v>
      </c>
      <c r="E10" s="27">
        <f>SUBTOTAL(109,税费[预算])</f>
        <v>0</v>
      </c>
      <c r="F10" s="27">
        <f>SUBTOTAL(109,税费[当期])</f>
        <v>0</v>
      </c>
      <c r="G10" s="14">
        <f>IFERROR(SUBTOTAL(109,税费[当期占销售额的百分比]),"-")</f>
        <v>0</v>
      </c>
      <c r="H10" s="14">
        <f>SUBTOTAL(109,税费[与前期相比的变化百分比])</f>
        <v>0</v>
      </c>
      <c r="I10" s="14">
        <f>SUBTOTAL(109,税费[与预算相比的变化百分比])</f>
        <v>0</v>
      </c>
    </row>
  </sheetData>
  <mergeCells count="1">
    <mergeCell ref="H1:I3"/>
  </mergeCells>
  <phoneticPr fontId="10" type="noConversion"/>
  <dataValidations count="16">
    <dataValidation allowBlank="1" showInputMessage="1" showErrorMessage="1" prompt="此标题下的此列中可自动计算与预算相比的变化百分比" sqref="I4" xr:uid="{00000000-0002-0000-0400-000000000000}"/>
    <dataValidation allowBlank="1" showInputMessage="1" showErrorMessage="1" prompt="此标题下的此列中可自动计算与前期相比的变化百分比" sqref="H4" xr:uid="{00000000-0002-0000-0400-000001000000}"/>
    <dataValidation allowBlank="1" showInputMessage="1" showErrorMessage="1" prompt="此标题的下此列中可自动计算当期占销售额的百分比" sqref="G4" xr:uid="{00000000-0002-0000-0400-000002000000}"/>
    <dataValidation allowBlank="1" showInputMessage="1" showErrorMessage="1" prompt="在此标题下的此列中输入当期金额" sqref="F4" xr:uid="{00000000-0002-0000-0400-000003000000}"/>
    <dataValidation allowBlank="1" showInputMessage="1" showErrorMessage="1" prompt="在此标题下的此列中输入预算金额" sqref="E4" xr:uid="{00000000-0002-0000-0400-000004000000}"/>
    <dataValidation allowBlank="1" showInputMessage="1" showErrorMessage="1" prompt="在此标题下的此列中输入前期金额" sqref="D4" xr:uid="{00000000-0002-0000-0400-000005000000}"/>
    <dataValidation allowBlank="1" showInputMessage="1" showErrorMessage="1" prompt="在此标题下的此列中输入说明" sqref="C4" xr:uid="{00000000-0002-0000-0400-000006000000}"/>
    <dataValidation allowBlank="1" showInputMessage="1" showErrorMessage="1" prompt="在此标题下的此列中选择类型。按 Alt+向下键打开下拉列表，然后按 Enter 进行选择。可使用标题筛选器查找特定条目" sqref="B4" xr:uid="{00000000-0002-0000-0400-000007000000}"/>
    <dataValidation allowBlank="1" showInputMessage="1" showErrorMessage="1" prompt="在此工作表中创建一个税目列表。税费表末尾可自动计算总税费" sqref="A1" xr:uid="{00000000-0002-0000-0400-000008000000}"/>
    <dataValidation allowBlank="1" showInputMessage="1" showErrorMessage="1" prompt="此单元格中可自动更新此工作表的标题。公司徽标从单元格 H1 开始" sqref="B1" xr:uid="{00000000-0002-0000-0400-000009000000}"/>
    <dataValidation allowBlank="1" showInputMessage="1" showErrorMessage="1" prompt="此单元格中可自动更新公司名称" sqref="B2" xr:uid="{00000000-0002-0000-0400-00000A000000}"/>
    <dataValidation allowBlank="1" showInputMessage="1" showErrorMessage="1" prompt="右侧单元格中可根据下表中的输入自动更新当期总税费" sqref="B3" xr:uid="{00000000-0002-0000-0400-00000B000000}"/>
    <dataValidation allowBlank="1" showInputMessage="1" showErrorMessage="1" prompt="下方单元格中可自动更新当前期总税费（以千美元计）" sqref="C2" xr:uid="{00000000-0002-0000-0400-00000C000000}"/>
    <dataValidation allowBlank="1" showInputMessage="1" showErrorMessage="1" prompt="此单元格中可自动更新当期总税费（以千美元计）" sqref="C3" xr:uid="{00000000-0002-0000-0400-00000D000000}"/>
    <dataValidation allowBlank="1" showInputMessage="1" showErrorMessage="1" prompt="在此单元格中添加公司徽标" sqref="H1:I3" xr:uid="{00000000-0002-0000-0400-00000E000000}"/>
    <dataValidation type="list" errorStyle="warning" allowBlank="1" showInputMessage="1" showErrorMessage="1" error="从列表中选择条目。选择“取消”，按 Alt+向下键打开下拉列表，然后按 Enter 进行选择" sqref="B5:B9" xr:uid="{00000000-0002-0000-0400-00000F000000}">
      <formula1>INDIRECT("类别[类别]")</formula1>
    </dataValidation>
  </dataValidations>
  <printOptions horizontalCentered="1"/>
  <pageMargins left="0.4" right="0.4" top="0.4" bottom="0.4" header="0.3" footer="0.3"/>
  <pageSetup paperSize="9" scale="42"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pageSetUpPr fitToPage="1"/>
  </sheetPr>
  <dimension ref="B1:B8"/>
  <sheetViews>
    <sheetView showGridLines="0" zoomScaleNormal="100" workbookViewId="0"/>
  </sheetViews>
  <sheetFormatPr defaultRowHeight="17.25" customHeight="1" x14ac:dyDescent="0.3"/>
  <cols>
    <col min="1" max="1" width="2.109375" style="1" customWidth="1"/>
    <col min="2" max="2" width="37.88671875" style="1" customWidth="1"/>
    <col min="3" max="3" width="2.77734375" style="1" customWidth="1"/>
    <col min="4" max="16384" width="8.88671875" style="1"/>
  </cols>
  <sheetData>
    <row r="1" spans="2:2" ht="39.75" customHeight="1" x14ac:dyDescent="0.3">
      <c r="B1" s="1" t="s">
        <v>73</v>
      </c>
    </row>
    <row r="2" spans="2:2" ht="17.25" customHeight="1" x14ac:dyDescent="0.3">
      <c r="B2" s="6" t="s">
        <v>26</v>
      </c>
    </row>
    <row r="3" spans="2:2" ht="17.25" customHeight="1" x14ac:dyDescent="0.3">
      <c r="B3" s="6" t="s">
        <v>28</v>
      </c>
    </row>
    <row r="4" spans="2:2" ht="17.25" customHeight="1" x14ac:dyDescent="0.3">
      <c r="B4" s="6" t="s">
        <v>41</v>
      </c>
    </row>
    <row r="5" spans="2:2" ht="17.25" customHeight="1" x14ac:dyDescent="0.3">
      <c r="B5" s="6" t="s">
        <v>47</v>
      </c>
    </row>
    <row r="6" spans="2:2" ht="17.25" customHeight="1" x14ac:dyDescent="0.3">
      <c r="B6" s="6" t="s">
        <v>48</v>
      </c>
    </row>
    <row r="7" spans="2:2" ht="17.25" customHeight="1" x14ac:dyDescent="0.3">
      <c r="B7" s="6" t="s">
        <v>49</v>
      </c>
    </row>
    <row r="8" spans="2:2" ht="17.25" customHeight="1" x14ac:dyDescent="0.3">
      <c r="B8" s="6" t="s">
        <v>66</v>
      </c>
    </row>
  </sheetData>
  <phoneticPr fontId="10" type="noConversion"/>
  <dataValidations count="2">
    <dataValidation allowBlank="1" showInputMessage="1" showErrorMessage="1" prompt="在此工作表中创建收入、收益、费用和税种列表。这些值用于在“仪表板”工作表中将说明加入方括号，以便更好地进行记帐" sqref="A1" xr:uid="{00000000-0002-0000-0500-000000000000}"/>
    <dataValidation allowBlank="1" showInputMessage="1" showErrorMessage="1" prompt="在此标题下的此列中输入类别。可使用标题筛选器查找特定条目" sqref="B1" xr:uid="{00000000-0002-0000-0500-000001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33</vt:i4>
      </vt:variant>
    </vt:vector>
  </HeadingPairs>
  <TitlesOfParts>
    <vt:vector size="39" baseType="lpstr">
      <vt:lpstr>仪表板</vt:lpstr>
      <vt:lpstr>销售额</vt:lpstr>
      <vt:lpstr>收益</vt:lpstr>
      <vt:lpstr>费用</vt:lpstr>
      <vt:lpstr>税费</vt:lpstr>
      <vt:lpstr>类别</vt:lpstr>
      <vt:lpstr>费用!Print_Titles</vt:lpstr>
      <vt:lpstr>类别!Print_Titles</vt:lpstr>
      <vt:lpstr>收益!Print_Titles</vt:lpstr>
      <vt:lpstr>税费!Print_Titles</vt:lpstr>
      <vt:lpstr>销售额!Print_Titles</vt:lpstr>
      <vt:lpstr>仪表板!Print_Titles</vt:lpstr>
      <vt:lpstr>标题1</vt:lpstr>
      <vt:lpstr>标题2</vt:lpstr>
      <vt:lpstr>标题3</vt:lpstr>
      <vt:lpstr>标题4</vt:lpstr>
      <vt:lpstr>标题5</vt:lpstr>
      <vt:lpstr>标题6</vt:lpstr>
      <vt:lpstr>工作簿标题</vt:lpstr>
      <vt:lpstr>工作簿日期</vt:lpstr>
      <vt:lpstr>公司名称</vt:lpstr>
      <vt:lpstr>行标题区域1..C3</vt:lpstr>
      <vt:lpstr>行标题区域1..C3.3</vt:lpstr>
      <vt:lpstr>行标题区域1..C3.4</vt:lpstr>
      <vt:lpstr>行标题区域1..C3.5</vt:lpstr>
      <vt:lpstr>行标题区域1..C4</vt:lpstr>
      <vt:lpstr>行标题区域2..H20</vt:lpstr>
      <vt:lpstr>净利润</vt:lpstr>
      <vt:lpstr>其他总费用</vt:lpstr>
      <vt:lpstr>其他总收益</vt:lpstr>
      <vt:lpstr>日常及行政管理总费用</vt:lpstr>
      <vt:lpstr>销售与营销总费用</vt:lpstr>
      <vt:lpstr>研发总费用</vt:lpstr>
      <vt:lpstr>总毛利润</vt:lpstr>
      <vt:lpstr>总税费</vt:lpstr>
      <vt:lpstr>总销售成本</vt:lpstr>
      <vt:lpstr>总销售收入</vt:lpstr>
      <vt:lpstr>总运营费用</vt:lpstr>
      <vt:lpstr>总运营收益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2017-03-06T04:09:35Z</dcterms:created>
  <dcterms:modified xsi:type="dcterms:W3CDTF">2018-05-03T10:10:43Z</dcterms:modified>
  <cp:version/>
</cp:coreProperties>
</file>