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sclient\N\O16\Template\!LQA\Nov\1041_JPN\1041\O15 Excel\Templates\target\"/>
    </mc:Choice>
  </mc:AlternateContent>
  <bookViews>
    <workbookView xWindow="0" yWindow="0" windowWidth="25860" windowHeight="11220"/>
  </bookViews>
  <sheets>
    <sheet name="設備の在庫" sheetId="1" r:id="rId1"/>
    <sheet name="設定" sheetId="2" r:id="rId2"/>
  </sheets>
  <definedNames>
    <definedName name="lstEmployees">従業員表[従業員]</definedName>
    <definedName name="lstItems">品目表[品目]</definedName>
    <definedName name="Slicer_ASSIGNED_TO">#N/A</definedName>
    <definedName name="valHSelection">設備の在庫!$E$3</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E29" i="1" l="1"/>
  <c r="F29" i="1" s="1"/>
  <c r="E23" i="1"/>
  <c r="F23" i="1" s="1"/>
  <c r="E31" i="1"/>
  <c r="F31" i="1" s="1"/>
  <c r="E30" i="1"/>
  <c r="F30" i="1" s="1"/>
  <c r="E26" i="1"/>
  <c r="F26" i="1" s="1"/>
  <c r="E14" i="1"/>
  <c r="F14" i="1" s="1"/>
  <c r="E19" i="1"/>
  <c r="F19" i="1" s="1"/>
  <c r="E15" i="1"/>
  <c r="F15" i="1" s="1"/>
  <c r="E9" i="1"/>
  <c r="F9" i="1" s="1"/>
  <c r="E11" i="1"/>
  <c r="F11" i="1" s="1"/>
  <c r="E6" i="1"/>
  <c r="F6" i="1" s="1"/>
  <c r="E12" i="1"/>
  <c r="F12" i="1" s="1"/>
  <c r="E35" i="1"/>
  <c r="F35" i="1" s="1"/>
  <c r="E34" i="1"/>
  <c r="F34" i="1" s="1"/>
  <c r="E33" i="1"/>
  <c r="F33" i="1" s="1"/>
  <c r="E32" i="1"/>
  <c r="F32" i="1" s="1"/>
  <c r="E28" i="1"/>
  <c r="F28" i="1" s="1"/>
  <c r="E27" i="1"/>
  <c r="F27" i="1" s="1"/>
  <c r="E25" i="1"/>
  <c r="F25" i="1" s="1"/>
  <c r="E24" i="1"/>
  <c r="F24" i="1" s="1"/>
  <c r="E22" i="1"/>
  <c r="F22" i="1" s="1"/>
  <c r="E21" i="1"/>
  <c r="F21" i="1" s="1"/>
  <c r="E20" i="1"/>
  <c r="F20" i="1" s="1"/>
  <c r="E18" i="1"/>
  <c r="F18" i="1" s="1"/>
  <c r="E17" i="1"/>
  <c r="F17" i="1" s="1"/>
  <c r="E16" i="1"/>
  <c r="F16" i="1" s="1"/>
  <c r="E13" i="1"/>
  <c r="F13" i="1" s="1"/>
  <c r="E10" i="1"/>
  <c r="F10" i="1" s="1"/>
  <c r="E8" i="1"/>
  <c r="F8" i="1" s="1"/>
  <c r="E7" i="1"/>
  <c r="F7" i="1" s="1"/>
</calcChain>
</file>

<file path=xl/sharedStrings.xml><?xml version="1.0" encoding="utf-8"?>
<sst xmlns="http://schemas.openxmlformats.org/spreadsheetml/2006/main" count="133" uniqueCount="73">
  <si>
    <t>ITEM0001</t>
  </si>
  <si>
    <t>ITEM0002</t>
  </si>
  <si>
    <t>ITEM0003</t>
  </si>
  <si>
    <t>ITEM0004</t>
  </si>
  <si>
    <t>ITEM0005</t>
  </si>
  <si>
    <t>ITEM0006</t>
  </si>
  <si>
    <t>ITEM0007</t>
  </si>
  <si>
    <t>ITEM0008</t>
  </si>
  <si>
    <t>ITEM0009</t>
  </si>
  <si>
    <t>ITEM0010</t>
  </si>
  <si>
    <t>ITEM0011</t>
  </si>
  <si>
    <t>ITEM0012</t>
  </si>
  <si>
    <t>ITEM0013</t>
  </si>
  <si>
    <t>ITEM0014</t>
  </si>
  <si>
    <t>ITEM0015</t>
  </si>
  <si>
    <t>ITEM0016</t>
  </si>
  <si>
    <t>ITEM0017</t>
  </si>
  <si>
    <t>ITEM0018</t>
  </si>
  <si>
    <t>ITEM0019</t>
  </si>
  <si>
    <t>ITEM0020</t>
  </si>
  <si>
    <t>ITEM0021</t>
  </si>
  <si>
    <t>ITEM0022</t>
  </si>
  <si>
    <t>ITEM0023</t>
  </si>
  <si>
    <t>ITEM0024</t>
  </si>
  <si>
    <t>ITEM0025</t>
  </si>
  <si>
    <t>ITEM0026</t>
  </si>
  <si>
    <t>ITEM0027</t>
  </si>
  <si>
    <t>ITEM0028</t>
  </si>
  <si>
    <t>ITEM0029</t>
  </si>
  <si>
    <t>ITEM0030</t>
  </si>
  <si>
    <t>品目名</t>
  </si>
  <si>
    <t>設備 ID</t>
  </si>
  <si>
    <t>発行日</t>
  </si>
  <si>
    <t>使用日数</t>
  </si>
  <si>
    <t>従業員</t>
  </si>
  <si>
    <t>品目</t>
  </si>
  <si>
    <t>椅子</t>
  </si>
  <si>
    <t>レーザー プリンター</t>
  </si>
  <si>
    <t>スキャナー</t>
  </si>
  <si>
    <t>テーブル</t>
  </si>
  <si>
    <t>追加モニター</t>
  </si>
  <si>
    <t>文房具</t>
  </si>
  <si>
    <t>雑巾 (1 セット)</t>
  </si>
  <si>
    <t>ラップトップ コンピューター</t>
  </si>
  <si>
    <t>デスクトップ コンピューター</t>
  </si>
  <si>
    <t>インクジェット プリンター</t>
  </si>
  <si>
    <t>USB ドライブ</t>
  </si>
  <si>
    <t>コピー機</t>
  </si>
  <si>
    <t>従業員 1</t>
  </si>
  <si>
    <t>従業員 2</t>
  </si>
  <si>
    <t>従業員 3</t>
  </si>
  <si>
    <t>従業員 4</t>
  </si>
  <si>
    <t>従業員 5</t>
  </si>
  <si>
    <t>従業員 6</t>
  </si>
  <si>
    <t>従業員 7</t>
  </si>
  <si>
    <t>従業員 8</t>
  </si>
  <si>
    <t>従業員 9</t>
  </si>
  <si>
    <t>従業員 10</t>
  </si>
  <si>
    <t>従業員 11</t>
  </si>
  <si>
    <t>従業員 12</t>
  </si>
  <si>
    <t>従業員 13</t>
  </si>
  <si>
    <t>従業員 14</t>
  </si>
  <si>
    <t>従業員 15</t>
  </si>
  <si>
    <t>従業員 16</t>
  </si>
  <si>
    <t>従業員 17</t>
  </si>
  <si>
    <t>従業員 18</t>
  </si>
  <si>
    <t>従業員 19</t>
  </si>
  <si>
    <t>従業員 20</t>
  </si>
  <si>
    <t>次の期間より古い品目を強調表示:</t>
  </si>
  <si>
    <t>担当者</t>
  </si>
  <si>
    <t>ホワイトボード</t>
  </si>
  <si>
    <t>コーヒー メーカー</t>
  </si>
  <si>
    <t>フェルトペン (3 パック)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</si>
</sst>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0\ &quot;日&quot;"/>
    <numFmt numFmtId="178" formatCode="yyyy&quot;年&quot;\ m&quot;月&quot;\ d&quot;日&quot;"/>
  </numFmts>
  <fonts count="6"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1"/>
      <color theme="1" tint="0.499984740745262"/>
      <name val="Meiryo UI"/>
      <family val="3"/>
      <charset val="128"/>
    </font>
    <font>
      <sz val="16"/>
      <color theme="1"/>
      <name val="Meiryo UI"/>
      <family val="3"/>
      <charset val="128"/>
    </font>
    <font>
      <sz val="11"/>
      <color theme="4"/>
      <name val="Meiryo UI"/>
      <family val="3"/>
      <charset val="128"/>
    </font>
  </fonts>
  <fills count="2">
    <fill>
      <patternFill patternType="none"/>
    </fill>
    <fill>
      <patternFill patternType="gray125"/>
    </fill>
  </fills>
  <borders count="2">
    <border>
      <left/>
      <right/>
      <top/>
      <bottom/>
      <diagonal/>
    </border>
    <border>
      <left/>
      <right/>
      <top/>
      <bottom style="thin">
        <color theme="4"/>
      </bottom>
      <diagonal/>
    </border>
  </borders>
  <cellStyleXfs count="1">
    <xf numFmtId="0" fontId="0" fillId="0" borderId="0"/>
  </cellStyleXfs>
  <cellXfs count="15">
    <xf numFmtId="0" fontId="0" fillId="0" borderId="0" xfId="0"/>
    <xf numFmtId="0" fontId="2" fillId="0" borderId="0" xfId="0" applyFont="1" applyAlignment="1">
      <alignment horizontal="center"/>
    </xf>
    <xf numFmtId="0" fontId="2" fillId="0" borderId="0" xfId="0" applyFont="1"/>
    <xf numFmtId="0" fontId="2" fillId="0" borderId="1" xfId="0" applyFont="1" applyBorder="1" applyAlignment="1">
      <alignment vertical="top"/>
    </xf>
    <xf numFmtId="0" fontId="2" fillId="0" borderId="1" xfId="0" applyFont="1" applyBorder="1" applyAlignment="1">
      <alignment horizontal="right"/>
    </xf>
    <xf numFmtId="176" fontId="2" fillId="0" borderId="0" xfId="0" applyNumberFormat="1" applyFont="1"/>
    <xf numFmtId="0" fontId="2" fillId="0" borderId="0" xfId="0" applyFont="1" applyAlignment="1">
      <alignment horizontal="right"/>
    </xf>
    <xf numFmtId="0" fontId="4" fillId="0" borderId="0" xfId="0" applyFont="1" applyFill="1" applyBorder="1" applyAlignment="1">
      <alignment horizontal="left" vertical="center" indent="1"/>
    </xf>
    <xf numFmtId="0" fontId="2" fillId="0" borderId="0" xfId="0" applyFont="1" applyFill="1" applyBorder="1" applyAlignment="1">
      <alignment horizontal="left" indent="1"/>
    </xf>
    <xf numFmtId="177" fontId="2" fillId="0" borderId="0" xfId="0" applyNumberFormat="1" applyFont="1" applyFill="1" applyBorder="1" applyAlignment="1">
      <alignment horizontal="left" indent="1"/>
    </xf>
    <xf numFmtId="0" fontId="2" fillId="0" borderId="0" xfId="0" applyFont="1" applyFill="1" applyBorder="1" applyAlignment="1">
      <alignment horizontal="left" vertical="center" indent="1"/>
    </xf>
    <xf numFmtId="0" fontId="2" fillId="0" borderId="0" xfId="0" applyFont="1" applyAlignment="1">
      <alignment vertical="center"/>
    </xf>
    <xf numFmtId="178" fontId="2" fillId="0" borderId="0" xfId="0" applyNumberFormat="1" applyFont="1" applyFill="1" applyBorder="1" applyAlignment="1">
      <alignment horizontal="left" indent="1"/>
    </xf>
    <xf numFmtId="0" fontId="5" fillId="0" borderId="0" xfId="0" applyFont="1" applyAlignment="1">
      <alignment horizontal="left" vertical="center" wrapText="1"/>
    </xf>
    <xf numFmtId="0" fontId="3" fillId="0" borderId="0" xfId="0" applyFont="1" applyAlignment="1">
      <alignment horizontal="center" vertical="center"/>
    </xf>
  </cellXfs>
  <cellStyles count="1">
    <cellStyle name="標準" xfId="0" builtinId="0"/>
  </cellStyles>
  <dxfs count="18">
    <dxf>
      <font>
        <strike val="0"/>
        <outline val="0"/>
        <shadow val="0"/>
        <u val="none"/>
        <vertAlign val="baseline"/>
        <color theme="1"/>
        <name val="Meiryo UI"/>
        <scheme val="none"/>
      </font>
      <alignment horizontal="left" vertical="bottom" textRotation="0" wrapText="0" indent="1" justifyLastLine="0" shrinkToFit="0" readingOrder="0"/>
    </dxf>
    <dxf>
      <font>
        <strike val="0"/>
        <outline val="0"/>
        <shadow val="0"/>
        <u val="none"/>
        <vertAlign val="baseline"/>
        <color theme="1"/>
        <name val="Meiryo UI"/>
        <scheme val="none"/>
      </font>
      <alignment horizontal="left" vertical="bottom" textRotation="0" wrapText="0" indent="1" justifyLastLine="0" shrinkToFit="0" readingOrder="0"/>
    </dxf>
    <dxf>
      <font>
        <strike val="0"/>
        <outline val="0"/>
        <shadow val="0"/>
        <u val="none"/>
        <vertAlign val="baseline"/>
        <sz val="16"/>
        <color theme="1"/>
        <name val="Meiryo UI"/>
        <scheme val="none"/>
      </font>
    </dxf>
    <dxf>
      <font>
        <strike val="0"/>
        <outline val="0"/>
        <shadow val="0"/>
        <u val="none"/>
        <vertAlign val="baseline"/>
        <color theme="1"/>
        <name val="Meiryo UI"/>
        <scheme val="none"/>
      </font>
      <alignment horizontal="left" vertical="bottom" textRotation="0" wrapText="0" indent="1" justifyLastLine="0" shrinkToFit="0" readingOrder="0"/>
    </dxf>
    <dxf>
      <font>
        <strike val="0"/>
        <outline val="0"/>
        <shadow val="0"/>
        <u val="none"/>
        <vertAlign val="baseline"/>
        <color theme="1"/>
        <name val="Meiryo UI"/>
        <scheme val="none"/>
      </font>
      <alignment horizontal="left" vertical="bottom" textRotation="0" wrapText="0" indent="1" justifyLastLine="0" shrinkToFit="0" readingOrder="0"/>
    </dxf>
    <dxf>
      <font>
        <strike val="0"/>
        <outline val="0"/>
        <shadow val="0"/>
        <u val="none"/>
        <vertAlign val="baseline"/>
        <sz val="16"/>
        <color theme="1"/>
        <name val="Meiryo UI"/>
        <scheme val="none"/>
      </font>
    </dxf>
    <dxf>
      <font>
        <strike val="0"/>
        <outline val="0"/>
        <shadow val="0"/>
        <u val="none"/>
        <vertAlign val="baseline"/>
        <sz val="11"/>
        <name val="Meiryo UI"/>
        <scheme val="none"/>
      </font>
      <numFmt numFmtId="177" formatCode="0\ &quot;日&quot;"/>
      <alignment horizontal="left" vertical="bottom" textRotation="0" wrapText="0" indent="1" justifyLastLine="0" shrinkToFit="0" readingOrder="0"/>
    </dxf>
    <dxf>
      <font>
        <strike val="0"/>
        <outline val="0"/>
        <shadow val="0"/>
        <u val="none"/>
        <vertAlign val="baseline"/>
        <sz val="11"/>
        <name val="Meiryo UI"/>
        <scheme val="none"/>
      </font>
      <numFmt numFmtId="178" formatCode="yyyy&quot;年&quot;\ m&quot;月&quot;\ d&quot;日&quot;"/>
      <alignment horizontal="left" vertical="bottom" textRotation="0" wrapText="0" indent="1" justifyLastLine="0" shrinkToFit="0" readingOrder="0"/>
    </dxf>
    <dxf>
      <font>
        <strike val="0"/>
        <outline val="0"/>
        <shadow val="0"/>
        <u val="none"/>
        <vertAlign val="baseline"/>
        <sz val="11"/>
        <name val="Meiryo UI"/>
        <scheme val="none"/>
      </font>
      <alignment horizontal="left" vertical="bottom" textRotation="0" wrapText="0" indent="1" justifyLastLine="0" shrinkToFit="0" readingOrder="0"/>
    </dxf>
    <dxf>
      <font>
        <b/>
        <i/>
        <strike val="0"/>
        <condense/>
        <extend/>
        <outline val="0"/>
        <shadow val="0"/>
        <u val="none"/>
        <vertAlign val="baseline"/>
        <sz val="11"/>
        <color theme="1"/>
        <name val="Meiryo UI"/>
        <scheme val="none"/>
      </font>
      <fill>
        <patternFill patternType="none">
          <fgColor indexed="64"/>
          <bgColor indexed="65"/>
        </patternFill>
      </fill>
      <alignment horizontal="left" vertical="bottom" textRotation="0" wrapText="0" indent="1" justifyLastLine="0" shrinkToFit="0" readingOrder="0"/>
    </dxf>
    <dxf>
      <font>
        <b/>
        <i/>
        <strike val="0"/>
        <condense/>
        <extend/>
        <outline val="0"/>
        <shadow val="0"/>
        <u val="none"/>
        <vertAlign val="baseline"/>
        <sz val="11"/>
        <color theme="1"/>
        <name val="Meiryo UI"/>
        <scheme val="none"/>
      </font>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sz val="11"/>
        <name val="Meiryo UI"/>
        <scheme val="none"/>
      </font>
    </dxf>
    <dxf>
      <font>
        <strike val="0"/>
        <outline val="0"/>
        <shadow val="0"/>
        <u val="none"/>
        <vertAlign val="baseline"/>
        <sz val="11"/>
        <color theme="1"/>
        <name val="Meiryo UI"/>
        <scheme val="none"/>
      </font>
    </dxf>
    <dxf>
      <fill>
        <patternFill>
          <bgColor theme="5" tint="0.749961851863155"/>
        </patternFill>
      </fill>
    </dxf>
    <dxf>
      <font>
        <b/>
        <i val="0"/>
        <sz val="16"/>
        <color theme="5" tint="-0.24994659260841701"/>
        <name val="ＭＳ Ｐゴシック"/>
        <scheme val="none"/>
      </font>
      <border diagonalUp="0" diagonalDown="0">
        <left/>
        <right/>
        <top/>
        <bottom/>
        <vertical/>
        <horizontal/>
      </border>
    </dxf>
    <dxf>
      <font>
        <color theme="1"/>
      </font>
      <border diagonalUp="0" diagonalDown="0">
        <left/>
        <right/>
        <top/>
        <bottom/>
        <vertical/>
        <horizontal/>
      </border>
    </dxf>
    <dxf>
      <font>
        <b/>
        <i/>
        <color theme="5" tint="-0.24994659260841701"/>
      </font>
      <fill>
        <patternFill patternType="none">
          <fgColor indexed="64"/>
          <bgColor auto="1"/>
        </patternFill>
      </fill>
      <border>
        <horizontal/>
      </border>
    </dxf>
    <dxf>
      <font>
        <color theme="3"/>
      </font>
      <fill>
        <patternFill>
          <bgColor theme="4" tint="0.79998168889431442"/>
        </patternFill>
      </fill>
      <border>
        <left/>
        <right style="thin">
          <color theme="3" tint="0.499984740745262"/>
        </right>
        <top/>
        <bottom/>
        <vertical style="thin">
          <color theme="3" tint="0.499984740745262"/>
        </vertical>
        <horizontal style="thin">
          <color theme="0"/>
        </horizontal>
      </border>
    </dxf>
  </dxfs>
  <tableStyles count="2" defaultTableStyle="Employee Equipment Inventory" defaultPivotStyle="PivotStyleLight16">
    <tableStyle name="Employee Equipment Inventory" pivot="0" count="2">
      <tableStyleElement type="wholeTable" dxfId="17"/>
      <tableStyleElement type="headerRow" dxfId="16"/>
    </tableStyle>
    <tableStyle name="Employee Equipment Inventory Slicer" pivot="0" table="0" count="10">
      <tableStyleElement type="wholeTable" dxfId="15"/>
      <tableStyleElement type="headerRow" dxfId="14"/>
    </tableStyle>
  </tableStyles>
  <extLst>
    <ext xmlns:x14="http://schemas.microsoft.com/office/spreadsheetml/2009/9/main" uri="{46F421CA-312F-682f-3DD2-61675219B42D}">
      <x14:dxfs count="8">
        <dxf>
          <font>
            <color theme="0" tint="-0.2499465926084170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2499465926084170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Employee Equipment Inventory Slicer">
        <x14:slicerStyle name="Employee Equipment Invent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設備の在庫!$E$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oneCellAnchor>
    <xdr:from>
      <xdr:col>4</xdr:col>
      <xdr:colOff>200658</xdr:colOff>
      <xdr:row>2</xdr:row>
      <xdr:rowOff>2140</xdr:rowOff>
    </xdr:from>
    <xdr:ext cx="1097280" cy="264560"/>
    <xdr:sp macro="" textlink="">
      <xdr:nvSpPr>
        <xdr:cNvPr id="10" name="オプション ボタン 1 テキスト" descr="&quot;&quot;" title="強調表示なしオプション"/>
        <xdr:cNvSpPr txBox="1"/>
      </xdr:nvSpPr>
      <xdr:spPr>
        <a:xfrm>
          <a:off x="5353683" y="592690"/>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Ins="0" rtlCol="0" anchor="t">
          <a:noAutofit/>
        </a:bodyPr>
        <a:lstStyle/>
        <a:p>
          <a:pPr algn="l"/>
          <a:r>
            <a:rPr lang="ja-JP" altLang="en-US" sz="1000">
              <a:solidFill>
                <a:schemeClr val="accent2">
                  <a:lumMod val="50000"/>
                </a:schemeClr>
              </a:solidFill>
              <a:latin typeface="Meiryo UI" panose="020B0604030504040204" pitchFamily="50" charset="-128"/>
              <a:ea typeface="Meiryo UI" panose="020B0604030504040204" pitchFamily="50" charset="-128"/>
              <a:cs typeface="Meiryo UI" panose="020B0604030504040204" pitchFamily="50" charset="-128"/>
            </a:rPr>
            <a:t>強調表示なし</a:t>
          </a:r>
        </a:p>
      </xdr:txBody>
    </xdr:sp>
    <xdr:clientData/>
  </xdr:oneCellAnchor>
  <xdr:oneCellAnchor>
    <xdr:from>
      <xdr:col>5</xdr:col>
      <xdr:colOff>388714</xdr:colOff>
      <xdr:row>2</xdr:row>
      <xdr:rowOff>11665</xdr:rowOff>
    </xdr:from>
    <xdr:ext cx="1097280" cy="264560"/>
    <xdr:sp macro="" textlink="">
      <xdr:nvSpPr>
        <xdr:cNvPr id="15" name="オプション ボタン 2 テキスト" descr="&quot;&quot;" title="3 か月オプション"/>
        <xdr:cNvSpPr txBox="1"/>
      </xdr:nvSpPr>
      <xdr:spPr>
        <a:xfrm>
          <a:off x="6818089" y="602215"/>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Ins="0" rtlCol="0" anchor="t">
          <a:noAutofit/>
        </a:bodyPr>
        <a:lstStyle/>
        <a:p>
          <a:pPr algn="l"/>
          <a:r>
            <a:rPr lang="en-US" altLang="ja-JP" sz="1000">
              <a:solidFill>
                <a:schemeClr val="accent2">
                  <a:lumMod val="50000"/>
                </a:schemeClr>
              </a:solidFill>
              <a:latin typeface="Meiryo UI" panose="020B0604030504040204" pitchFamily="50" charset="-128"/>
              <a:ea typeface="Meiryo UI" panose="020B0604030504040204" pitchFamily="50" charset="-128"/>
              <a:cs typeface="Meiryo UI" panose="020B0604030504040204" pitchFamily="50" charset="-128"/>
            </a:rPr>
            <a:t>3 </a:t>
          </a:r>
          <a:r>
            <a:rPr lang="ja-JP" altLang="en-US" sz="1000">
              <a:solidFill>
                <a:schemeClr val="accent2">
                  <a:lumMod val="50000"/>
                </a:schemeClr>
              </a:solidFill>
              <a:latin typeface="Meiryo UI" panose="020B0604030504040204" pitchFamily="50" charset="-128"/>
              <a:ea typeface="Meiryo UI" panose="020B0604030504040204" pitchFamily="50" charset="-128"/>
              <a:cs typeface="Meiryo UI" panose="020B0604030504040204" pitchFamily="50" charset="-128"/>
            </a:rPr>
            <a:t>か月</a:t>
          </a:r>
        </a:p>
      </xdr:txBody>
    </xdr:sp>
    <xdr:clientData/>
  </xdr:oneCellAnchor>
  <xdr:oneCellAnchor>
    <xdr:from>
      <xdr:col>4</xdr:col>
      <xdr:colOff>200658</xdr:colOff>
      <xdr:row>2</xdr:row>
      <xdr:rowOff>192079</xdr:rowOff>
    </xdr:from>
    <xdr:ext cx="1097280" cy="264560"/>
    <xdr:sp macro="" textlink="">
      <xdr:nvSpPr>
        <xdr:cNvPr id="16" name="オプション ボタン 3 テキスト" descr="&quot;&quot;" title="1 か月オプション"/>
        <xdr:cNvSpPr txBox="1"/>
      </xdr:nvSpPr>
      <xdr:spPr>
        <a:xfrm>
          <a:off x="5353683" y="782629"/>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Ins="0" rtlCol="0" anchor="t">
          <a:noAutofit/>
        </a:bodyPr>
        <a:lstStyle/>
        <a:p>
          <a:pPr algn="l"/>
          <a:r>
            <a:rPr lang="en-US" altLang="ja-JP" sz="105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1 </a:t>
          </a:r>
          <a:r>
            <a:rPr lang="zh-TW" altLang="ja-JP" sz="105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か月</a:t>
          </a:r>
          <a:endParaRPr lang="en-US" sz="1050">
            <a:solidFill>
              <a:schemeClr val="accent2">
                <a:lumMod val="50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388714</xdr:colOff>
      <xdr:row>2</xdr:row>
      <xdr:rowOff>192079</xdr:rowOff>
    </xdr:from>
    <xdr:ext cx="1097280" cy="264560"/>
    <xdr:sp macro="" textlink="">
      <xdr:nvSpPr>
        <xdr:cNvPr id="17" name="オプション ボタン 4 テキスト" descr="&quot;&quot;" title="1 年オプション"/>
        <xdr:cNvSpPr txBox="1"/>
      </xdr:nvSpPr>
      <xdr:spPr>
        <a:xfrm>
          <a:off x="6818089" y="782629"/>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Ins="0" rtlCol="0" anchor="t">
          <a:noAutofit/>
        </a:bodyPr>
        <a:lstStyle/>
        <a:p>
          <a:pPr algn="l"/>
          <a:r>
            <a:rPr lang="en-US" altLang="ja-JP" sz="1050">
              <a:solidFill>
                <a:schemeClr val="accent2">
                  <a:lumMod val="50000"/>
                </a:schemeClr>
              </a:solidFill>
              <a:latin typeface="Meiryo UI" panose="020B0604030504040204" pitchFamily="50" charset="-128"/>
              <a:ea typeface="Meiryo UI" panose="020B0604030504040204" pitchFamily="50" charset="-128"/>
              <a:cs typeface="Meiryo UI" panose="020B0604030504040204" pitchFamily="50" charset="-128"/>
            </a:rPr>
            <a:t>1 </a:t>
          </a:r>
          <a:r>
            <a:rPr lang="ja-JP" altLang="en-US" sz="1050">
              <a:solidFill>
                <a:schemeClr val="accent2">
                  <a:lumMod val="50000"/>
                </a:schemeClr>
              </a:solidFill>
              <a:latin typeface="Meiryo UI" panose="020B0604030504040204" pitchFamily="50" charset="-128"/>
              <a:ea typeface="Meiryo UI" panose="020B0604030504040204" pitchFamily="50" charset="-128"/>
              <a:cs typeface="Meiryo UI" panose="020B0604030504040204" pitchFamily="50" charset="-128"/>
            </a:rPr>
            <a:t>年</a:t>
          </a:r>
          <a:endParaRPr lang="en-US" sz="1050">
            <a:solidFill>
              <a:schemeClr val="accent2">
                <a:lumMod val="50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4</xdr:col>
          <xdr:colOff>85725</xdr:colOff>
          <xdr:row>2</xdr:row>
          <xdr:rowOff>57150</xdr:rowOff>
        </xdr:from>
        <xdr:to>
          <xdr:col>5</xdr:col>
          <xdr:colOff>0</xdr:colOff>
          <xdr:row>2</xdr:row>
          <xdr:rowOff>228600</xdr:rowOff>
        </xdr:to>
        <xdr:sp macro="" textlink="">
          <xdr:nvSpPr>
            <xdr:cNvPr id="1026" name="オプション ボタン 1" descr="強調表示なしオプション"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xdr:row>
          <xdr:rowOff>57150</xdr:rowOff>
        </xdr:from>
        <xdr:to>
          <xdr:col>6</xdr:col>
          <xdr:colOff>152400</xdr:colOff>
          <xdr:row>2</xdr:row>
          <xdr:rowOff>228600</xdr:rowOff>
        </xdr:to>
        <xdr:sp macro="" textlink="">
          <xdr:nvSpPr>
            <xdr:cNvPr id="1030" name="オプション ボタン 2" descr="3 か月オプション"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xdr:row>
          <xdr:rowOff>228600</xdr:rowOff>
        </xdr:from>
        <xdr:to>
          <xdr:col>4</xdr:col>
          <xdr:colOff>1276350</xdr:colOff>
          <xdr:row>2</xdr:row>
          <xdr:rowOff>409575</xdr:rowOff>
        </xdr:to>
        <xdr:sp macro="" textlink="">
          <xdr:nvSpPr>
            <xdr:cNvPr id="1031" name="オプション ボタン 3" descr="1 か月オプション"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xdr:row>
          <xdr:rowOff>228600</xdr:rowOff>
        </xdr:from>
        <xdr:to>
          <xdr:col>6</xdr:col>
          <xdr:colOff>152400</xdr:colOff>
          <xdr:row>2</xdr:row>
          <xdr:rowOff>409575</xdr:rowOff>
        </xdr:to>
        <xdr:sp macro="" textlink="">
          <xdr:nvSpPr>
            <xdr:cNvPr id="1032" name="オプション ボタン 4" descr="1 年オプション"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0</xdr:colOff>
      <xdr:row>0</xdr:row>
      <xdr:rowOff>86344</xdr:rowOff>
    </xdr:from>
    <xdr:ext cx="2990849" cy="1244123"/>
    <xdr:sp macro="" textlink="">
      <xdr:nvSpPr>
        <xdr:cNvPr id="4" name="タイトル" descr="&quot;&quot;" title="従業員 設備 在庫"/>
        <xdr:cNvSpPr txBox="1"/>
      </xdr:nvSpPr>
      <xdr:spPr>
        <a:xfrm>
          <a:off x="247650" y="86344"/>
          <a:ext cx="2990849" cy="124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800"/>
            </a:lnSpc>
          </a:pPr>
          <a:r>
            <a:rPr lang="ja-JP" altLang="en-US" sz="2800" b="0">
              <a:solidFill>
                <a:schemeClr val="accent1"/>
              </a:solidFill>
              <a:latin typeface="Meiryo UI" panose="020B0604030504040204" pitchFamily="50" charset="-128"/>
              <a:ea typeface="Meiryo UI" panose="020B0604030504040204" pitchFamily="50" charset="-128"/>
              <a:cs typeface="Meiryo UI" panose="020B0604030504040204" pitchFamily="50" charset="-128"/>
            </a:rPr>
            <a:t>従業員</a:t>
          </a:r>
          <a:br>
            <a:rPr lang="ja-JP" altLang="en-US" sz="2800" b="0">
              <a:solidFill>
                <a:schemeClr val="accent1"/>
              </a:solidFill>
              <a:latin typeface="Meiryo UI" panose="020B0604030504040204" pitchFamily="50" charset="-128"/>
              <a:ea typeface="Meiryo UI" panose="020B0604030504040204" pitchFamily="50" charset="-128"/>
              <a:cs typeface="Meiryo UI" panose="020B0604030504040204" pitchFamily="50" charset="-128"/>
            </a:rPr>
          </a:br>
          <a:r>
            <a:rPr lang="ja-JP" altLang="en-US" sz="2800" b="0">
              <a:solidFill>
                <a:schemeClr val="accent1"/>
              </a:solidFill>
              <a:latin typeface="Meiryo UI" panose="020B0604030504040204" pitchFamily="50" charset="-128"/>
              <a:ea typeface="Meiryo UI" panose="020B0604030504040204" pitchFamily="50" charset="-128"/>
              <a:cs typeface="Meiryo UI" panose="020B0604030504040204" pitchFamily="50" charset="-128"/>
            </a:rPr>
            <a:t>設備</a:t>
          </a:r>
          <a:br>
            <a:rPr lang="ja-JP" altLang="en-US" sz="2800" b="0">
              <a:solidFill>
                <a:schemeClr val="accent1"/>
              </a:solidFill>
              <a:latin typeface="Meiryo UI" panose="020B0604030504040204" pitchFamily="50" charset="-128"/>
              <a:ea typeface="Meiryo UI" panose="020B0604030504040204" pitchFamily="50" charset="-128"/>
              <a:cs typeface="Meiryo UI" panose="020B0604030504040204" pitchFamily="50" charset="-128"/>
            </a:rPr>
          </a:br>
          <a:r>
            <a:rPr lang="ja-JP" altLang="en-US" sz="2800" b="0">
              <a:solidFill>
                <a:schemeClr val="accent1"/>
              </a:solidFill>
              <a:latin typeface="Meiryo UI" panose="020B0604030504040204" pitchFamily="50" charset="-128"/>
              <a:ea typeface="Meiryo UI" panose="020B0604030504040204" pitchFamily="50" charset="-128"/>
              <a:cs typeface="Meiryo UI" panose="020B0604030504040204" pitchFamily="50" charset="-128"/>
            </a:rPr>
            <a:t>在庫</a:t>
          </a:r>
          <a:endParaRPr lang="en-US" sz="2800" b="0">
            <a:solidFill>
              <a:schemeClr val="accent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editAs="absolute">
    <xdr:from>
      <xdr:col>6</xdr:col>
      <xdr:colOff>161924</xdr:colOff>
      <xdr:row>4</xdr:row>
      <xdr:rowOff>76201</xdr:rowOff>
    </xdr:from>
    <xdr:to>
      <xdr:col>9</xdr:col>
      <xdr:colOff>342899</xdr:colOff>
      <xdr:row>16</xdr:row>
      <xdr:rowOff>9525</xdr:rowOff>
    </xdr:to>
    <mc:AlternateContent xmlns:mc="http://schemas.openxmlformats.org/markup-compatibility/2006" xmlns:sle15="http://schemas.microsoft.com/office/drawing/2012/slicer">
      <mc:Choice Requires="sle15">
        <xdr:graphicFrame macro="">
          <xdr:nvGraphicFramePr>
            <xdr:cNvPr id="2" name="担当者"/>
            <xdr:cNvGraphicFramePr/>
          </xdr:nvGraphicFramePr>
          <xdr:xfrm>
            <a:off x="0" y="0"/>
            <a:ext cx="0" cy="0"/>
          </xdr:xfrm>
          <a:graphic>
            <a:graphicData uri="http://schemas.microsoft.com/office/drawing/2010/slicer">
              <sle:slicer xmlns:sle="http://schemas.microsoft.com/office/drawing/2010/slicer" name="担当者"/>
            </a:graphicData>
          </a:graphic>
        </xdr:graphicFrame>
      </mc:Choice>
      <mc:Fallback xmlns="">
        <xdr:sp macro="" textlink="">
          <xdr:nvSpPr>
            <xdr:cNvPr id="0" name=""/>
            <xdr:cNvSpPr>
              <a:spLocks noTextEdit="1"/>
            </xdr:cNvSpPr>
          </xdr:nvSpPr>
          <xdr:spPr>
            <a:xfrm>
              <a:off x="7886699" y="1466851"/>
              <a:ext cx="2009775" cy="286702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2010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237272</xdr:rowOff>
    </xdr:from>
    <xdr:ext cx="2990849" cy="885050"/>
    <xdr:sp macro="" textlink="">
      <xdr:nvSpPr>
        <xdr:cNvPr id="2" name="タイトル" descr="従業員と設備のリスト" title="タイトル"/>
        <xdr:cNvSpPr txBox="1"/>
      </xdr:nvSpPr>
      <xdr:spPr>
        <a:xfrm>
          <a:off x="219075" y="237272"/>
          <a:ext cx="2990849" cy="885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800"/>
            </a:lnSpc>
          </a:pPr>
          <a:r>
            <a:rPr lang="ja-JP" altLang="en-US" sz="2800" b="0">
              <a:solidFill>
                <a:schemeClr val="accent1"/>
              </a:solidFill>
              <a:latin typeface="Meiryo UI" panose="020B0604030504040204" pitchFamily="50" charset="-128"/>
              <a:ea typeface="Meiryo UI" panose="020B0604030504040204" pitchFamily="50" charset="-128"/>
              <a:cs typeface="Meiryo UI" panose="020B0604030504040204" pitchFamily="50" charset="-128"/>
            </a:rPr>
            <a:t>従業員と</a:t>
          </a:r>
          <a:br>
            <a:rPr lang="ja-JP" altLang="en-US" sz="2800" b="0">
              <a:solidFill>
                <a:schemeClr val="accent1"/>
              </a:solidFill>
              <a:latin typeface="Meiryo UI" panose="020B0604030504040204" pitchFamily="50" charset="-128"/>
              <a:ea typeface="Meiryo UI" panose="020B0604030504040204" pitchFamily="50" charset="-128"/>
              <a:cs typeface="Meiryo UI" panose="020B0604030504040204" pitchFamily="50" charset="-128"/>
            </a:rPr>
          </a:br>
          <a:r>
            <a:rPr lang="ja-JP" altLang="en-US" sz="2800" b="0">
              <a:solidFill>
                <a:schemeClr val="accent1"/>
              </a:solidFill>
              <a:latin typeface="Meiryo UI" panose="020B0604030504040204" pitchFamily="50" charset="-128"/>
              <a:ea typeface="Meiryo UI" panose="020B0604030504040204" pitchFamily="50" charset="-128"/>
              <a:cs typeface="Meiryo UI" panose="020B0604030504040204" pitchFamily="50" charset="-128"/>
            </a:rPr>
            <a:t>設備のリスト</a:t>
          </a:r>
        </a:p>
      </xdr:txBody>
    </xdr:sp>
    <xdr:clientData/>
  </xdr:one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SSIGNED_TO" sourceName="担当者">
  <extLst>
    <x:ext xmlns:x15="http://schemas.microsoft.com/office/spreadsheetml/2010/11/main" uri="{2F2917AC-EB37-4324-AD4E-5DD8C200BD13}">
      <x15:tableSlicerCache tableId="3"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担当者" cache="Slicer_ASSIGNED_TO" caption="担当者" rowHeight="241300"/>
</slicers>
</file>

<file path=xl/tables/table1.xml><?xml version="1.0" encoding="utf-8"?>
<table xmlns="http://schemas.openxmlformats.org/spreadsheetml/2006/main" id="3" name="tblEquipmentInventory" displayName="設備の在庫表" ref="B5:F35" totalsRowShown="0" headerRowDxfId="12" dataDxfId="11">
  <autoFilter ref="B5:F35"/>
  <tableColumns count="5">
    <tableColumn id="3" name="設備 ID" dataDxfId="10"/>
    <tableColumn id="2" name="品目名" dataDxfId="9"/>
    <tableColumn id="1" name="担当者" dataDxfId="8"/>
    <tableColumn id="4" name="発行日" dataDxfId="7"/>
    <tableColumn id="5" name="使用日数" dataDxfId="6">
      <calculatedColumnFormula>IF(設備の在庫表[[#This Row],[発行日]]&lt;&gt;"",TODAY()-設備の在庫表[[#This Row],[発行日]],"")</calculatedColumnFormula>
    </tableColumn>
  </tableColumns>
  <tableStyleInfo name="Employee Equipment Inventory" showFirstColumn="0" showLastColumn="0" showRowStripes="1" showColumnStripes="0"/>
  <extLst>
    <ext xmlns:x14="http://schemas.microsoft.com/office/spreadsheetml/2009/9/main" uri="{504A1905-F514-4f6f-8877-14C23A59335A}">
      <x14:table altText="Equiptment Inventory" altTextSummary="List of equipment assigned to each employee along with Item Name, _x000d__x000a_Equipment ID, Issue Date, and Age of Item."/>
    </ext>
  </extLst>
</table>
</file>

<file path=xl/tables/table2.xml><?xml version="1.0" encoding="utf-8"?>
<table xmlns="http://schemas.openxmlformats.org/spreadsheetml/2006/main" id="1" name="tblEmployees" displayName="従業員表" ref="B3:B23" totalsRowShown="0" headerRowDxfId="5" dataDxfId="4">
  <tableColumns count="1">
    <tableColumn id="1" name="従業員" dataDxfId="3"/>
  </tableColumns>
  <tableStyleInfo name="Employee Equipment Inventory" showFirstColumn="0" showLastColumn="0" showRowStripes="1" showColumnStripes="0"/>
  <extLst>
    <ext xmlns:x14="http://schemas.microsoft.com/office/spreadsheetml/2009/9/main" uri="{504A1905-F514-4f6f-8877-14C23A59335A}">
      <x14:table altText="従業員" altTextSummary="[設備在庫] シートのドロップダウン リストの従業員名リストです。"/>
    </ext>
  </extLst>
</table>
</file>

<file path=xl/tables/table3.xml><?xml version="1.0" encoding="utf-8"?>
<table xmlns="http://schemas.openxmlformats.org/spreadsheetml/2006/main" id="2" name="tblItems" displayName="品目表" ref="D3:D18" totalsRowShown="0" headerRowDxfId="2" dataDxfId="1">
  <sortState ref="D4:D18">
    <sortCondition ref="D4"/>
  </sortState>
  <tableColumns count="1">
    <tableColumn id="1" name="品目" dataDxfId="0"/>
  </tableColumns>
  <tableStyleInfo name="Employee Equipment Inventory" showFirstColumn="0" showLastColumn="0" showRowStripes="1" showColumnStripes="0"/>
  <extLst>
    <ext xmlns:x14="http://schemas.microsoft.com/office/spreadsheetml/2009/9/main" uri="{504A1905-F514-4f6f-8877-14C23A59335A}">
      <x14:table altText="アイテム" altTextSummary="デスクトップ コンピューター、インクジェット プリンター、椅子、ホワイトボードなどの、使用可能な設備のリストです。"/>
    </ext>
  </extLst>
</table>
</file>

<file path=xl/theme/theme1.xml><?xml version="1.0" encoding="utf-8"?>
<a:theme xmlns:a="http://schemas.openxmlformats.org/drawingml/2006/main" name="Office Theme">
  <a:themeElements>
    <a:clrScheme name="Equipment Inventory">
      <a:dk1>
        <a:sysClr val="windowText" lastClr="000000"/>
      </a:dk1>
      <a:lt1>
        <a:sysClr val="window" lastClr="FFFFFF"/>
      </a:lt1>
      <a:dk2>
        <a:srgbClr val="1A1A1A"/>
      </a:dk2>
      <a:lt2>
        <a:srgbClr val="FFFFFF"/>
      </a:lt2>
      <a:accent1>
        <a:srgbClr val="53B69D"/>
      </a:accent1>
      <a:accent2>
        <a:srgbClr val="236C92"/>
      </a:accent2>
      <a:accent3>
        <a:srgbClr val="8E8E8E"/>
      </a:accent3>
      <a:accent4>
        <a:srgbClr val="2D8BBB"/>
      </a:accent4>
      <a:accent5>
        <a:srgbClr val="A86C2A"/>
      </a:accent5>
      <a:accent6>
        <a:srgbClr val="667D2F"/>
      </a:accent6>
      <a:hlink>
        <a:srgbClr val="236C92"/>
      </a:hlink>
      <a:folHlink>
        <a:srgbClr val="97D3C4"/>
      </a:folHlink>
    </a:clrScheme>
    <a:fontScheme name="47 -  Employee Equipment Inventory">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F35"/>
  <sheetViews>
    <sheetView showGridLines="0" tabSelected="1" zoomScaleNormal="100" workbookViewId="0"/>
  </sheetViews>
  <sheetFormatPr defaultRowHeight="15.75" x14ac:dyDescent="0.25"/>
  <cols>
    <col min="1" max="1" width="3.25" style="2" customWidth="1"/>
    <col min="2" max="2" width="23.375" style="2" customWidth="1"/>
    <col min="3" max="3" width="24.75" style="2" customWidth="1"/>
    <col min="4" max="4" width="25.875" style="1" customWidth="1"/>
    <col min="5" max="5" width="19.125" style="2" customWidth="1"/>
    <col min="6" max="6" width="19.375" style="6" customWidth="1"/>
    <col min="7" max="16384" width="9" style="2"/>
  </cols>
  <sheetData>
    <row r="1" spans="2:6" ht="28.5" customHeight="1" x14ac:dyDescent="0.25">
      <c r="B1" s="13"/>
      <c r="C1" s="13"/>
      <c r="E1" s="14"/>
      <c r="F1" s="14"/>
    </row>
    <row r="2" spans="2:6" ht="18" customHeight="1" x14ac:dyDescent="0.25">
      <c r="B2" s="13"/>
      <c r="C2" s="13"/>
      <c r="E2" s="3" t="s">
        <v>68</v>
      </c>
      <c r="F2" s="4"/>
    </row>
    <row r="3" spans="2:6" ht="38.25" customHeight="1" x14ac:dyDescent="0.25">
      <c r="B3" s="13"/>
      <c r="C3" s="13"/>
      <c r="E3" s="5">
        <v>3</v>
      </c>
    </row>
    <row r="4" spans="2:6" ht="24.75" customHeight="1" x14ac:dyDescent="0.25">
      <c r="D4" s="2"/>
      <c r="F4" s="2"/>
    </row>
    <row r="5" spans="2:6" ht="39.75" customHeight="1" x14ac:dyDescent="0.25">
      <c r="B5" s="10" t="s">
        <v>31</v>
      </c>
      <c r="C5" s="10" t="s">
        <v>30</v>
      </c>
      <c r="D5" s="10" t="s">
        <v>69</v>
      </c>
      <c r="E5" s="10" t="s">
        <v>32</v>
      </c>
      <c r="F5" s="10" t="s">
        <v>33</v>
      </c>
    </row>
    <row r="6" spans="2:6" x14ac:dyDescent="0.25">
      <c r="B6" s="8" t="s">
        <v>0</v>
      </c>
      <c r="C6" s="8" t="s">
        <v>36</v>
      </c>
      <c r="D6" s="8" t="s">
        <v>48</v>
      </c>
      <c r="E6" s="12">
        <f ca="1">TODAY()-25</f>
        <v>41578</v>
      </c>
      <c r="F6" s="9">
        <f ca="1">IF(設備の在庫表[[#This Row],[発行日]]&lt;&gt;"",TODAY()-設備の在庫表[[#This Row],[発行日]],"")</f>
        <v>25</v>
      </c>
    </row>
    <row r="7" spans="2:6" x14ac:dyDescent="0.25">
      <c r="B7" s="8" t="s">
        <v>1</v>
      </c>
      <c r="C7" s="8" t="s">
        <v>37</v>
      </c>
      <c r="D7" s="8" t="s">
        <v>49</v>
      </c>
      <c r="E7" s="12">
        <f ca="1">TODAY()-479</f>
        <v>41124</v>
      </c>
      <c r="F7" s="9">
        <f ca="1">IF(設備の在庫表[[#This Row],[発行日]]&lt;&gt;"",TODAY()-設備の在庫表[[#This Row],[発行日]],"")</f>
        <v>479</v>
      </c>
    </row>
    <row r="8" spans="2:6" x14ac:dyDescent="0.25">
      <c r="B8" s="8" t="s">
        <v>2</v>
      </c>
      <c r="C8" s="8" t="s">
        <v>38</v>
      </c>
      <c r="D8" s="8" t="s">
        <v>50</v>
      </c>
      <c r="E8" s="12">
        <f ca="1">TODAY()-177</f>
        <v>41426</v>
      </c>
      <c r="F8" s="9">
        <f ca="1">IF(設備の在庫表[[#This Row],[発行日]]&lt;&gt;"",TODAY()-設備の在庫表[[#This Row],[発行日]],"")</f>
        <v>177</v>
      </c>
    </row>
    <row r="9" spans="2:6" x14ac:dyDescent="0.25">
      <c r="B9" s="8" t="s">
        <v>3</v>
      </c>
      <c r="C9" s="8" t="s">
        <v>37</v>
      </c>
      <c r="D9" s="8" t="s">
        <v>54</v>
      </c>
      <c r="E9" s="12">
        <f ca="1">TODAY()-18</f>
        <v>41585</v>
      </c>
      <c r="F9" s="9">
        <f ca="1">IF(設備の在庫表[[#This Row],[発行日]]&lt;&gt;"",TODAY()-設備の在庫表[[#This Row],[発行日]],"")</f>
        <v>18</v>
      </c>
    </row>
    <row r="10" spans="2:6" x14ac:dyDescent="0.25">
      <c r="B10" s="8" t="s">
        <v>4</v>
      </c>
      <c r="C10" s="8" t="s">
        <v>71</v>
      </c>
      <c r="D10" s="8" t="s">
        <v>67</v>
      </c>
      <c r="E10" s="12">
        <f ca="1">TODAY()-227</f>
        <v>41376</v>
      </c>
      <c r="F10" s="9">
        <f ca="1">IF(設備の在庫表[[#This Row],[発行日]]&lt;&gt;"",TODAY()-設備の在庫表[[#This Row],[発行日]],"")</f>
        <v>227</v>
      </c>
    </row>
    <row r="11" spans="2:6" x14ac:dyDescent="0.25">
      <c r="B11" s="8" t="s">
        <v>5</v>
      </c>
      <c r="C11" s="8" t="s">
        <v>38</v>
      </c>
      <c r="D11" s="8" t="s">
        <v>61</v>
      </c>
      <c r="E11" s="12">
        <f ca="1">TODAY()-50</f>
        <v>41553</v>
      </c>
      <c r="F11" s="9">
        <f ca="1">IF(設備の在庫表[[#This Row],[発行日]]&lt;&gt;"",TODAY()-設備の在庫表[[#This Row],[発行日]],"")</f>
        <v>50</v>
      </c>
    </row>
    <row r="12" spans="2:6" x14ac:dyDescent="0.25">
      <c r="B12" s="8" t="s">
        <v>6</v>
      </c>
      <c r="C12" s="8" t="s">
        <v>39</v>
      </c>
      <c r="D12" s="8" t="s">
        <v>51</v>
      </c>
      <c r="E12" s="12">
        <f ca="1">TODAY()-120</f>
        <v>41483</v>
      </c>
      <c r="F12" s="9">
        <f ca="1">IF(設備の在庫表[[#This Row],[発行日]]&lt;&gt;"",TODAY()-設備の在庫表[[#This Row],[発行日]],"")</f>
        <v>120</v>
      </c>
    </row>
    <row r="13" spans="2:6" x14ac:dyDescent="0.25">
      <c r="B13" s="8" t="s">
        <v>7</v>
      </c>
      <c r="C13" s="8" t="s">
        <v>47</v>
      </c>
      <c r="D13" s="8" t="s">
        <v>59</v>
      </c>
      <c r="E13" s="12">
        <f ca="1">TODAY()-499</f>
        <v>41104</v>
      </c>
      <c r="F13" s="9">
        <f ca="1">IF(設備の在庫表[[#This Row],[発行日]]&lt;&gt;"",TODAY()-設備の在庫表[[#This Row],[発行日]],"")</f>
        <v>499</v>
      </c>
    </row>
    <row r="14" spans="2:6" x14ac:dyDescent="0.25">
      <c r="B14" s="8" t="s">
        <v>8</v>
      </c>
      <c r="C14" s="8" t="s">
        <v>40</v>
      </c>
      <c r="D14" s="8" t="s">
        <v>55</v>
      </c>
      <c r="E14" s="12">
        <f ca="1">TODAY()-30</f>
        <v>41573</v>
      </c>
      <c r="F14" s="9">
        <f ca="1">IF(設備の在庫表[[#This Row],[発行日]]&lt;&gt;"",TODAY()-設備の在庫表[[#This Row],[発行日]],"")</f>
        <v>30</v>
      </c>
    </row>
    <row r="15" spans="2:6" x14ac:dyDescent="0.25">
      <c r="B15" s="8" t="s">
        <v>9</v>
      </c>
      <c r="C15" s="8" t="s">
        <v>70</v>
      </c>
      <c r="D15" s="8" t="s">
        <v>66</v>
      </c>
      <c r="E15" s="12">
        <f ca="1">TODAY()-50</f>
        <v>41553</v>
      </c>
      <c r="F15" s="9">
        <f ca="1">IF(設備の在庫表[[#This Row],[発行日]]&lt;&gt;"",TODAY()-設備の在庫表[[#This Row],[発行日]],"")</f>
        <v>50</v>
      </c>
    </row>
    <row r="16" spans="2:6" x14ac:dyDescent="0.25">
      <c r="B16" s="8" t="s">
        <v>10</v>
      </c>
      <c r="C16" s="8" t="s">
        <v>47</v>
      </c>
      <c r="D16" s="8" t="s">
        <v>59</v>
      </c>
      <c r="E16" s="12">
        <f ca="1">TODAY()-450</f>
        <v>41153</v>
      </c>
      <c r="F16" s="9">
        <f ca="1">IF(設備の在庫表[[#This Row],[発行日]]&lt;&gt;"",TODAY()-設備の在庫表[[#This Row],[発行日]],"")</f>
        <v>450</v>
      </c>
    </row>
    <row r="17" spans="2:6" x14ac:dyDescent="0.25">
      <c r="B17" s="8" t="s">
        <v>11</v>
      </c>
      <c r="C17" s="8" t="s">
        <v>41</v>
      </c>
      <c r="D17" s="8" t="s">
        <v>65</v>
      </c>
      <c r="E17" s="12">
        <f ca="1">TODAY()-420</f>
        <v>41183</v>
      </c>
      <c r="F17" s="9">
        <f ca="1">IF(設備の在庫表[[#This Row],[発行日]]&lt;&gt;"",TODAY()-設備の在庫表[[#This Row],[発行日]],"")</f>
        <v>420</v>
      </c>
    </row>
    <row r="18" spans="2:6" x14ac:dyDescent="0.25">
      <c r="B18" s="8" t="s">
        <v>12</v>
      </c>
      <c r="C18" s="8" t="s">
        <v>40</v>
      </c>
      <c r="D18" s="8" t="s">
        <v>55</v>
      </c>
      <c r="E18" s="12">
        <f ca="1">TODAY()-250</f>
        <v>41353</v>
      </c>
      <c r="F18" s="9">
        <f ca="1">IF(設備の在庫表[[#This Row],[発行日]]&lt;&gt;"",TODAY()-設備の在庫表[[#This Row],[発行日]],"")</f>
        <v>250</v>
      </c>
    </row>
    <row r="19" spans="2:6" x14ac:dyDescent="0.25">
      <c r="B19" s="8" t="s">
        <v>13</v>
      </c>
      <c r="C19" s="8" t="s">
        <v>71</v>
      </c>
      <c r="D19" s="8" t="s">
        <v>56</v>
      </c>
      <c r="E19" s="12">
        <f ca="1">TODAY()-45</f>
        <v>41558</v>
      </c>
      <c r="F19" s="9">
        <f ca="1">IF(設備の在庫表[[#This Row],[発行日]]&lt;&gt;"",TODAY()-設備の在庫表[[#This Row],[発行日]],"")</f>
        <v>45</v>
      </c>
    </row>
    <row r="20" spans="2:6" x14ac:dyDescent="0.25">
      <c r="B20" s="8" t="s">
        <v>14</v>
      </c>
      <c r="C20" s="8" t="s">
        <v>41</v>
      </c>
      <c r="D20" s="8" t="s">
        <v>60</v>
      </c>
      <c r="E20" s="12">
        <f ca="1">TODAY()-502</f>
        <v>41101</v>
      </c>
      <c r="F20" s="9">
        <f ca="1">IF(設備の在庫表[[#This Row],[発行日]]&lt;&gt;"",TODAY()-設備の在庫表[[#This Row],[発行日]],"")</f>
        <v>502</v>
      </c>
    </row>
    <row r="21" spans="2:6" x14ac:dyDescent="0.25">
      <c r="B21" s="8" t="s">
        <v>15</v>
      </c>
      <c r="C21" s="8" t="s">
        <v>38</v>
      </c>
      <c r="D21" s="8" t="s">
        <v>48</v>
      </c>
      <c r="E21" s="12">
        <f ca="1">TODAY()-350</f>
        <v>41253</v>
      </c>
      <c r="F21" s="9">
        <f ca="1">IF(設備の在庫表[[#This Row],[発行日]]&lt;&gt;"",TODAY()-設備の在庫表[[#This Row],[発行日]],"")</f>
        <v>350</v>
      </c>
    </row>
    <row r="22" spans="2:6" x14ac:dyDescent="0.25">
      <c r="B22" s="8" t="s">
        <v>16</v>
      </c>
      <c r="C22" s="8" t="s">
        <v>47</v>
      </c>
      <c r="D22" s="8" t="s">
        <v>66</v>
      </c>
      <c r="E22" s="12">
        <f ca="1">TODAY()-125</f>
        <v>41478</v>
      </c>
      <c r="F22" s="9">
        <f ca="1">IF(設備の在庫表[[#This Row],[発行日]]&lt;&gt;"",TODAY()-設備の在庫表[[#This Row],[発行日]],"")</f>
        <v>125</v>
      </c>
    </row>
    <row r="23" spans="2:6" x14ac:dyDescent="0.25">
      <c r="B23" s="8" t="s">
        <v>17</v>
      </c>
      <c r="C23" s="8" t="s">
        <v>70</v>
      </c>
      <c r="D23" s="8" t="s">
        <v>62</v>
      </c>
      <c r="E23" s="12">
        <f ca="1">TODAY()-90</f>
        <v>41513</v>
      </c>
      <c r="F23" s="9">
        <f ca="1">IF(設備の在庫表[[#This Row],[発行日]]&lt;&gt;"",TODAY()-設備の在庫表[[#This Row],[発行日]],"")</f>
        <v>90</v>
      </c>
    </row>
    <row r="24" spans="2:6" x14ac:dyDescent="0.25">
      <c r="B24" s="8" t="s">
        <v>18</v>
      </c>
      <c r="C24" s="8" t="s">
        <v>36</v>
      </c>
      <c r="D24" s="8" t="s">
        <v>63</v>
      </c>
      <c r="E24" s="12">
        <f ca="1">TODAY()-730</f>
        <v>40873</v>
      </c>
      <c r="F24" s="9">
        <f ca="1">IF(設備の在庫表[[#This Row],[発行日]]&lt;&gt;"",TODAY()-設備の在庫表[[#This Row],[発行日]],"")</f>
        <v>730</v>
      </c>
    </row>
    <row r="25" spans="2:6" x14ac:dyDescent="0.25">
      <c r="B25" s="8" t="s">
        <v>19</v>
      </c>
      <c r="C25" s="8" t="s">
        <v>42</v>
      </c>
      <c r="D25" s="8" t="s">
        <v>50</v>
      </c>
      <c r="E25" s="12">
        <f ca="1">TODAY()-540</f>
        <v>41063</v>
      </c>
      <c r="F25" s="9">
        <f ca="1">IF(設備の在庫表[[#This Row],[発行日]]&lt;&gt;"",TODAY()-設備の在庫表[[#This Row],[発行日]],"")</f>
        <v>540</v>
      </c>
    </row>
    <row r="26" spans="2:6" x14ac:dyDescent="0.25">
      <c r="B26" s="8" t="s">
        <v>20</v>
      </c>
      <c r="C26" s="8" t="s">
        <v>37</v>
      </c>
      <c r="D26" s="8" t="s">
        <v>54</v>
      </c>
      <c r="E26" s="12">
        <f ca="1">TODAY()-18</f>
        <v>41585</v>
      </c>
      <c r="F26" s="9">
        <f ca="1">IF(設備の在庫表[[#This Row],[発行日]]&lt;&gt;"",TODAY()-設備の在庫表[[#This Row],[発行日]],"")</f>
        <v>18</v>
      </c>
    </row>
    <row r="27" spans="2:6" x14ac:dyDescent="0.25">
      <c r="B27" s="8" t="s">
        <v>21</v>
      </c>
      <c r="C27" s="8" t="s">
        <v>43</v>
      </c>
      <c r="D27" s="8" t="s">
        <v>55</v>
      </c>
      <c r="E27" s="12">
        <f ca="1">TODAY()-283</f>
        <v>41320</v>
      </c>
      <c r="F27" s="9">
        <f ca="1">IF(設備の在庫表[[#This Row],[発行日]]&lt;&gt;"",TODAY()-設備の在庫表[[#This Row],[発行日]],"")</f>
        <v>283</v>
      </c>
    </row>
    <row r="28" spans="2:6" x14ac:dyDescent="0.25">
      <c r="B28" s="8" t="s">
        <v>22</v>
      </c>
      <c r="C28" s="8" t="s">
        <v>41</v>
      </c>
      <c r="D28" s="8" t="s">
        <v>56</v>
      </c>
      <c r="E28" s="12">
        <f ca="1">TODAY()-479</f>
        <v>41124</v>
      </c>
      <c r="F28" s="9">
        <f ca="1">IF(設備の在庫表[[#This Row],[発行日]]&lt;&gt;"",TODAY()-設備の在庫表[[#This Row],[発行日]],"")</f>
        <v>479</v>
      </c>
    </row>
    <row r="29" spans="2:6" x14ac:dyDescent="0.25">
      <c r="B29" s="8" t="s">
        <v>23</v>
      </c>
      <c r="C29" s="8" t="s">
        <v>37</v>
      </c>
      <c r="D29" s="8" t="s">
        <v>66</v>
      </c>
      <c r="E29" s="12">
        <f ca="1">TODAY()-355</f>
        <v>41248</v>
      </c>
      <c r="F29" s="9">
        <f ca="1">IF(設備の在庫表[[#This Row],[発行日]]&lt;&gt;"",TODAY()-設備の在庫表[[#This Row],[発行日]],"")</f>
        <v>355</v>
      </c>
    </row>
    <row r="30" spans="2:6" x14ac:dyDescent="0.25">
      <c r="B30" s="8" t="s">
        <v>24</v>
      </c>
      <c r="C30" s="8" t="s">
        <v>39</v>
      </c>
      <c r="D30" s="8" t="s">
        <v>54</v>
      </c>
      <c r="E30" s="12">
        <f ca="1">TODAY()-28</f>
        <v>41575</v>
      </c>
      <c r="F30" s="9">
        <f ca="1">IF(設備の在庫表[[#This Row],[発行日]]&lt;&gt;"",TODAY()-設備の在庫表[[#This Row],[発行日]],"")</f>
        <v>28</v>
      </c>
    </row>
    <row r="31" spans="2:6" x14ac:dyDescent="0.25">
      <c r="B31" s="8" t="s">
        <v>25</v>
      </c>
      <c r="C31" s="8" t="s">
        <v>70</v>
      </c>
      <c r="D31" s="8" t="s">
        <v>55</v>
      </c>
      <c r="E31" s="12">
        <f ca="1">TODAY()-28</f>
        <v>41575</v>
      </c>
      <c r="F31" s="9">
        <f ca="1">IF(設備の在庫表[[#This Row],[発行日]]&lt;&gt;"",TODAY()-設備の在庫表[[#This Row],[発行日]],"")</f>
        <v>28</v>
      </c>
    </row>
    <row r="32" spans="2:6" x14ac:dyDescent="0.25">
      <c r="B32" s="8" t="s">
        <v>26</v>
      </c>
      <c r="C32" s="8" t="s">
        <v>43</v>
      </c>
      <c r="D32" s="8" t="s">
        <v>66</v>
      </c>
      <c r="E32" s="12">
        <f ca="1">TODAY()-736</f>
        <v>40867</v>
      </c>
      <c r="F32" s="9">
        <f ca="1">IF(設備の在庫表[[#This Row],[発行日]]&lt;&gt;"",TODAY()-設備の在庫表[[#This Row],[発行日]],"")</f>
        <v>736</v>
      </c>
    </row>
    <row r="33" spans="2:6" x14ac:dyDescent="0.25">
      <c r="B33" s="8" t="s">
        <v>27</v>
      </c>
      <c r="C33" s="8" t="s">
        <v>39</v>
      </c>
      <c r="D33" s="8" t="s">
        <v>59</v>
      </c>
      <c r="E33" s="12">
        <f ca="1">TODAY()-68</f>
        <v>41535</v>
      </c>
      <c r="F33" s="9">
        <f ca="1">IF(設備の在庫表[[#This Row],[発行日]]&lt;&gt;"",TODAY()-設備の在庫表[[#This Row],[発行日]],"")</f>
        <v>68</v>
      </c>
    </row>
    <row r="34" spans="2:6" x14ac:dyDescent="0.25">
      <c r="B34" s="8" t="s">
        <v>28</v>
      </c>
      <c r="C34" s="8" t="s">
        <v>38</v>
      </c>
      <c r="D34" s="8" t="s">
        <v>61</v>
      </c>
      <c r="E34" s="12">
        <f ca="1">TODAY()-67</f>
        <v>41536</v>
      </c>
      <c r="F34" s="9">
        <f ca="1">IF(設備の在庫表[[#This Row],[発行日]]&lt;&gt;"",TODAY()-設備の在庫表[[#This Row],[発行日]],"")</f>
        <v>67</v>
      </c>
    </row>
    <row r="35" spans="2:6" x14ac:dyDescent="0.25">
      <c r="B35" s="8" t="s">
        <v>29</v>
      </c>
      <c r="C35" s="8" t="s">
        <v>71</v>
      </c>
      <c r="D35" s="8" t="s">
        <v>50</v>
      </c>
      <c r="E35" s="12">
        <f ca="1">TODAY()-149</f>
        <v>41454</v>
      </c>
      <c r="F35" s="9">
        <f ca="1">IF(設備の在庫表[[#This Row],[発行日]]&lt;&gt;"",TODAY()-設備の在庫表[[#This Row],[発行日]],"")</f>
        <v>149</v>
      </c>
    </row>
  </sheetData>
  <dataConsolidate/>
  <mergeCells count="2">
    <mergeCell ref="B1:C3"/>
    <mergeCell ref="E1:F1"/>
  </mergeCells>
  <phoneticPr fontId="1"/>
  <conditionalFormatting sqref="B6:F35">
    <cfRule type="expression" dxfId="13" priority="1">
      <formula>$F6&gt;CHOOSE(valHSelection,999999999,90,30,365)</formula>
    </cfRule>
  </conditionalFormatting>
  <dataValidations count="2">
    <dataValidation type="list" allowBlank="1" showInputMessage="1" sqref="D6:D35">
      <formula1>lstEmployees</formula1>
    </dataValidation>
    <dataValidation type="list" allowBlank="1" showInputMessage="1" sqref="C6:C35">
      <formula1>lstItems</formula1>
    </dataValidation>
  </dataValidations>
  <printOptions horizontalCentered="1"/>
  <pageMargins left="0.25" right="0.25" top="0.75" bottom="0.75" header="0.3" footer="0.3"/>
  <pageSetup scale="81" fitToHeight="0" orientation="portrait" r:id="rId1"/>
  <headerFooter differentFirst="1">
    <oddFooter>ページ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オプション ボタン 1">
              <controlPr defaultSize="0" autoFill="0" autoLine="0" autoPict="0" altText="強調表示なしオプション">
                <anchor moveWithCells="1">
                  <from>
                    <xdr:col>4</xdr:col>
                    <xdr:colOff>85725</xdr:colOff>
                    <xdr:row>2</xdr:row>
                    <xdr:rowOff>57150</xdr:rowOff>
                  </from>
                  <to>
                    <xdr:col>5</xdr:col>
                    <xdr:colOff>0</xdr:colOff>
                    <xdr:row>2</xdr:row>
                    <xdr:rowOff>228600</xdr:rowOff>
                  </to>
                </anchor>
              </controlPr>
            </control>
          </mc:Choice>
        </mc:AlternateContent>
        <mc:AlternateContent xmlns:mc="http://schemas.openxmlformats.org/markup-compatibility/2006">
          <mc:Choice Requires="x14">
            <control shapeId="1030" r:id="rId5" name="オプション ボタン 2">
              <controlPr defaultSize="0" autoFill="0" autoLine="0" autoPict="0" altText="3 か月オプション">
                <anchor moveWithCells="1">
                  <from>
                    <xdr:col>5</xdr:col>
                    <xdr:colOff>257175</xdr:colOff>
                    <xdr:row>2</xdr:row>
                    <xdr:rowOff>57150</xdr:rowOff>
                  </from>
                  <to>
                    <xdr:col>6</xdr:col>
                    <xdr:colOff>152400</xdr:colOff>
                    <xdr:row>2</xdr:row>
                    <xdr:rowOff>228600</xdr:rowOff>
                  </to>
                </anchor>
              </controlPr>
            </control>
          </mc:Choice>
        </mc:AlternateContent>
        <mc:AlternateContent xmlns:mc="http://schemas.openxmlformats.org/markup-compatibility/2006">
          <mc:Choice Requires="x14">
            <control shapeId="1031" r:id="rId6" name="オプション ボタン 3">
              <controlPr defaultSize="0" autoFill="0" autoLine="0" autoPict="0" altText="1 か月オプション">
                <anchor moveWithCells="1">
                  <from>
                    <xdr:col>4</xdr:col>
                    <xdr:colOff>85725</xdr:colOff>
                    <xdr:row>2</xdr:row>
                    <xdr:rowOff>228600</xdr:rowOff>
                  </from>
                  <to>
                    <xdr:col>4</xdr:col>
                    <xdr:colOff>1276350</xdr:colOff>
                    <xdr:row>2</xdr:row>
                    <xdr:rowOff>409575</xdr:rowOff>
                  </to>
                </anchor>
              </controlPr>
            </control>
          </mc:Choice>
        </mc:AlternateContent>
        <mc:AlternateContent xmlns:mc="http://schemas.openxmlformats.org/markup-compatibility/2006">
          <mc:Choice Requires="x14">
            <control shapeId="1032" r:id="rId7" name="オプション ボタン 4">
              <controlPr defaultSize="0" autoFill="0" autoLine="0" autoPict="0" altText="1 年オプション">
                <anchor moveWithCells="1">
                  <from>
                    <xdr:col>5</xdr:col>
                    <xdr:colOff>257175</xdr:colOff>
                    <xdr:row>2</xdr:row>
                    <xdr:rowOff>228600</xdr:rowOff>
                  </from>
                  <to>
                    <xdr:col>6</xdr:col>
                    <xdr:colOff>152400</xdr:colOff>
                    <xdr:row>2</xdr:row>
                    <xdr:rowOff>409575</xdr:rowOff>
                  </to>
                </anchor>
              </controlPr>
            </control>
          </mc:Choice>
        </mc:AlternateContent>
      </controls>
    </mc:Choice>
  </mc:AlternateContent>
  <tableParts count="1">
    <tablePart r:id="rId8"/>
  </tableParts>
  <extLst>
    <ext xmlns:x15="http://schemas.microsoft.com/office/spreadsheetml/2010/11/main" uri="{3A4CF648-6AED-40f4-86FF-DC5316D8AED3}">
      <x14:slicerList xmlns:x14="http://schemas.microsoft.com/office/spreadsheetml/2009/9/main">
        <x14:slicer r:id="rId9"/>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D23"/>
  <sheetViews>
    <sheetView showGridLines="0" workbookViewId="0"/>
  </sheetViews>
  <sheetFormatPr defaultRowHeight="15.75" x14ac:dyDescent="0.25"/>
  <cols>
    <col min="1" max="1" width="2.875" style="2" customWidth="1"/>
    <col min="2" max="2" width="26.25" style="2" customWidth="1"/>
    <col min="3" max="3" width="3.625" style="2" customWidth="1"/>
    <col min="4" max="4" width="24.75" style="2" customWidth="1"/>
    <col min="5" max="5" width="3.625" style="2" customWidth="1"/>
    <col min="6" max="6" width="9.125" style="2" customWidth="1"/>
    <col min="7" max="16384" width="9" style="2"/>
  </cols>
  <sheetData>
    <row r="1" spans="2:4" ht="41.25" customHeight="1" x14ac:dyDescent="0.25"/>
    <row r="2" spans="2:4" ht="41.25" customHeight="1" x14ac:dyDescent="0.25"/>
    <row r="3" spans="2:4" ht="29.25" customHeight="1" x14ac:dyDescent="0.25">
      <c r="B3" s="7" t="s">
        <v>34</v>
      </c>
      <c r="C3" s="11"/>
      <c r="D3" s="7" t="s">
        <v>35</v>
      </c>
    </row>
    <row r="4" spans="2:4" x14ac:dyDescent="0.25">
      <c r="B4" s="8" t="s">
        <v>48</v>
      </c>
      <c r="D4" s="8" t="s">
        <v>36</v>
      </c>
    </row>
    <row r="5" spans="2:4" x14ac:dyDescent="0.25">
      <c r="B5" s="8" t="s">
        <v>49</v>
      </c>
      <c r="D5" s="8" t="s">
        <v>71</v>
      </c>
    </row>
    <row r="6" spans="2:4" x14ac:dyDescent="0.25">
      <c r="B6" s="8" t="s">
        <v>50</v>
      </c>
      <c r="D6" s="8" t="s">
        <v>47</v>
      </c>
    </row>
    <row r="7" spans="2:4" x14ac:dyDescent="0.25">
      <c r="B7" s="8" t="s">
        <v>51</v>
      </c>
      <c r="D7" s="8" t="s">
        <v>44</v>
      </c>
    </row>
    <row r="8" spans="2:4" x14ac:dyDescent="0.25">
      <c r="B8" s="8" t="s">
        <v>52</v>
      </c>
      <c r="D8" s="8" t="s">
        <v>42</v>
      </c>
    </row>
    <row r="9" spans="2:4" x14ac:dyDescent="0.25">
      <c r="B9" s="8" t="s">
        <v>53</v>
      </c>
      <c r="D9" s="8" t="s">
        <v>40</v>
      </c>
    </row>
    <row r="10" spans="2:4" x14ac:dyDescent="0.25">
      <c r="B10" s="8" t="s">
        <v>54</v>
      </c>
      <c r="D10" s="8" t="s">
        <v>45</v>
      </c>
    </row>
    <row r="11" spans="2:4" x14ac:dyDescent="0.25">
      <c r="B11" s="8" t="s">
        <v>55</v>
      </c>
      <c r="D11" s="8" t="s">
        <v>43</v>
      </c>
    </row>
    <row r="12" spans="2:4" x14ac:dyDescent="0.25">
      <c r="B12" s="8" t="s">
        <v>56</v>
      </c>
      <c r="D12" s="8" t="s">
        <v>37</v>
      </c>
    </row>
    <row r="13" spans="2:4" x14ac:dyDescent="0.25">
      <c r="B13" s="8" t="s">
        <v>57</v>
      </c>
      <c r="D13" s="8" t="s">
        <v>72</v>
      </c>
    </row>
    <row r="14" spans="2:4" x14ac:dyDescent="0.25">
      <c r="B14" s="8" t="s">
        <v>58</v>
      </c>
      <c r="D14" s="8" t="s">
        <v>38</v>
      </c>
    </row>
    <row r="15" spans="2:4" x14ac:dyDescent="0.25">
      <c r="B15" s="8" t="s">
        <v>59</v>
      </c>
      <c r="D15" s="8" t="s">
        <v>41</v>
      </c>
    </row>
    <row r="16" spans="2:4" x14ac:dyDescent="0.25">
      <c r="B16" s="8" t="s">
        <v>60</v>
      </c>
      <c r="D16" s="8" t="s">
        <v>39</v>
      </c>
    </row>
    <row r="17" spans="2:4" x14ac:dyDescent="0.25">
      <c r="B17" s="8" t="s">
        <v>61</v>
      </c>
      <c r="D17" s="8" t="s">
        <v>46</v>
      </c>
    </row>
    <row r="18" spans="2:4" x14ac:dyDescent="0.25">
      <c r="B18" s="8" t="s">
        <v>62</v>
      </c>
      <c r="D18" s="8" t="s">
        <v>70</v>
      </c>
    </row>
    <row r="19" spans="2:4" x14ac:dyDescent="0.25">
      <c r="B19" s="8" t="s">
        <v>63</v>
      </c>
    </row>
    <row r="20" spans="2:4" x14ac:dyDescent="0.25">
      <c r="B20" s="8" t="s">
        <v>64</v>
      </c>
    </row>
    <row r="21" spans="2:4" x14ac:dyDescent="0.25">
      <c r="B21" s="8" t="s">
        <v>65</v>
      </c>
    </row>
    <row r="22" spans="2:4" x14ac:dyDescent="0.25">
      <c r="B22" s="8" t="s">
        <v>66</v>
      </c>
    </row>
    <row r="23" spans="2:4" x14ac:dyDescent="0.25">
      <c r="B23" s="8" t="s">
        <v>67</v>
      </c>
    </row>
  </sheetData>
  <phoneticPr fontId="1"/>
  <pageMargins left="0.7" right="0.7" top="0.75" bottom="0.75" header="0.3" footer="0.3"/>
  <pageSetup orientation="portrait"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F6E1CA76AAD4564AAF106FC3CFA868360400186944AA932D8046A3B88E9B37BEBDF5" ma:contentTypeVersion="57" ma:contentTypeDescription="Create a new document." ma:contentTypeScope="" ma:versionID="99516f8994b63f46a279aa564b61ee37">
  <xsd:schema xmlns:xsd="http://www.w3.org/2001/XMLSchema" xmlns:xs="http://www.w3.org/2001/XMLSchema" xmlns:p="http://schemas.microsoft.com/office/2006/metadata/properties" xmlns:ns2="1119c2e5-8fb9-4d5f-baf1-202c530f2c34" targetNamespace="http://schemas.microsoft.com/office/2006/metadata/properties" ma:root="true" ma:fieldsID="4ccc0999b57010467b6aff3ba0e15941" ns2:_="">
    <xsd:import namespace="1119c2e5-8fb9-4d5f-baf1-202c530f2c3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19c2e5-8fb9-4d5f-baf1-202c530f2c3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04032b9e-8ee6-4e89-b9db-4ffff205d02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388FC2BA-F530-4FF7-911A-621CAE6AFBD3}" ma:internalName="CSXSubmissionMarket" ma:readOnly="false" ma:showField="MarketName" ma:web="1119c2e5-8fb9-4d5f-baf1-202c530f2c34">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5dcf7547-996b-4a0e-b7d1-0f761d14131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D83B164-8C00-474C-8363-38E0B8FF22E3}" ma:internalName="InProjectListLookup" ma:readOnly="true" ma:showField="InProjectLis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e5aec8e1-0842-4156-acaa-2defcf90540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D83B164-8C00-474C-8363-38E0B8FF22E3}" ma:internalName="LastCompleteVersionLookup" ma:readOnly="true" ma:showField="LastComplete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D83B164-8C00-474C-8363-38E0B8FF22E3}" ma:internalName="LastPreviewErrorLookup" ma:readOnly="true" ma:showField="LastPreview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D83B164-8C00-474C-8363-38E0B8FF22E3}" ma:internalName="LastPreviewResultLookup" ma:readOnly="true" ma:showField="LastPreview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D83B164-8C00-474C-8363-38E0B8FF22E3}" ma:internalName="LastPreviewAttemptDateLookup" ma:readOnly="true" ma:showField="LastPreview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D83B164-8C00-474C-8363-38E0B8FF22E3}" ma:internalName="LastPreviewedByLookup" ma:readOnly="true" ma:showField="LastPreview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D83B164-8C00-474C-8363-38E0B8FF22E3}" ma:internalName="LastPreviewTimeLookup" ma:readOnly="true" ma:showField="LastPreview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D83B164-8C00-474C-8363-38E0B8FF22E3}" ma:internalName="LastPreviewVersionLookup" ma:readOnly="true" ma:showField="LastPreview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D83B164-8C00-474C-8363-38E0B8FF22E3}" ma:internalName="LastPublishErrorLookup" ma:readOnly="true" ma:showField="LastPublish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D83B164-8C00-474C-8363-38E0B8FF22E3}" ma:internalName="LastPublishResultLookup" ma:readOnly="true" ma:showField="LastPublish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D83B164-8C00-474C-8363-38E0B8FF22E3}" ma:internalName="LastPublishAttemptDateLookup" ma:readOnly="true" ma:showField="LastPublish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D83B164-8C00-474C-8363-38E0B8FF22E3}" ma:internalName="LastPublishedByLookup" ma:readOnly="true" ma:showField="LastPublish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D83B164-8C00-474C-8363-38E0B8FF22E3}" ma:internalName="LastPublishTimeLookup" ma:readOnly="true" ma:showField="LastPublish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D83B164-8C00-474C-8363-38E0B8FF22E3}" ma:internalName="LastPublishVersionLookup" ma:readOnly="true" ma:showField="LastPublish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C39992D-5589-4A4E-8B38-02E0637E5C25}" ma:internalName="LocLastLocAttemptVersionLookup" ma:readOnly="false" ma:showField="LastLocAttemptVersion" ma:web="1119c2e5-8fb9-4d5f-baf1-202c530f2c34">
      <xsd:simpleType>
        <xsd:restriction base="dms:Lookup"/>
      </xsd:simpleType>
    </xsd:element>
    <xsd:element name="LocLastLocAttemptVersionTypeLookup" ma:index="72" nillable="true" ma:displayName="Loc Last Loc Attempt Version Type" ma:default="" ma:list="{BC39992D-5589-4A4E-8B38-02E0637E5C25}" ma:internalName="LocLastLocAttemptVersionTypeLookup" ma:readOnly="true" ma:showField="LastLocAttemptVersionType" ma:web="1119c2e5-8fb9-4d5f-baf1-202c530f2c34">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C39992D-5589-4A4E-8B38-02E0637E5C25}" ma:internalName="LocNewPublishedVersionLookup" ma:readOnly="true" ma:showField="NewPublishedVersion" ma:web="1119c2e5-8fb9-4d5f-baf1-202c530f2c34">
      <xsd:simpleType>
        <xsd:restriction base="dms:Lookup"/>
      </xsd:simpleType>
    </xsd:element>
    <xsd:element name="LocOverallHandbackStatusLookup" ma:index="76" nillable="true" ma:displayName="Loc Overall Handback Status" ma:default="" ma:list="{BC39992D-5589-4A4E-8B38-02E0637E5C25}" ma:internalName="LocOverallHandbackStatusLookup" ma:readOnly="true" ma:showField="OverallHandbackStatus" ma:web="1119c2e5-8fb9-4d5f-baf1-202c530f2c34">
      <xsd:simpleType>
        <xsd:restriction base="dms:Lookup"/>
      </xsd:simpleType>
    </xsd:element>
    <xsd:element name="LocOverallLocStatusLookup" ma:index="77" nillable="true" ma:displayName="Loc Overall Localize Status" ma:default="" ma:list="{BC39992D-5589-4A4E-8B38-02E0637E5C25}" ma:internalName="LocOverallLocStatusLookup" ma:readOnly="true" ma:showField="OverallLocStatus" ma:web="1119c2e5-8fb9-4d5f-baf1-202c530f2c34">
      <xsd:simpleType>
        <xsd:restriction base="dms:Lookup"/>
      </xsd:simpleType>
    </xsd:element>
    <xsd:element name="LocOverallPreviewStatusLookup" ma:index="78" nillable="true" ma:displayName="Loc Overall Preview Status" ma:default="" ma:list="{BC39992D-5589-4A4E-8B38-02E0637E5C25}" ma:internalName="LocOverallPreviewStatusLookup" ma:readOnly="true" ma:showField="OverallPreviewStatus" ma:web="1119c2e5-8fb9-4d5f-baf1-202c530f2c34">
      <xsd:simpleType>
        <xsd:restriction base="dms:Lookup"/>
      </xsd:simpleType>
    </xsd:element>
    <xsd:element name="LocOverallPublishStatusLookup" ma:index="79" nillable="true" ma:displayName="Loc Overall Publish Status" ma:default="" ma:list="{BC39992D-5589-4A4E-8B38-02E0637E5C25}" ma:internalName="LocOverallPublishStatusLookup" ma:readOnly="true" ma:showField="OverallPublishStatus" ma:web="1119c2e5-8fb9-4d5f-baf1-202c530f2c34">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C39992D-5589-4A4E-8B38-02E0637E5C25}" ma:internalName="LocProcessedForHandoffsLookup" ma:readOnly="true" ma:showField="ProcessedForHandoffs" ma:web="1119c2e5-8fb9-4d5f-baf1-202c530f2c34">
      <xsd:simpleType>
        <xsd:restriction base="dms:Lookup"/>
      </xsd:simpleType>
    </xsd:element>
    <xsd:element name="LocProcessedForMarketsLookup" ma:index="82" nillable="true" ma:displayName="Loc Processed For Markets" ma:default="" ma:list="{BC39992D-5589-4A4E-8B38-02E0637E5C25}" ma:internalName="LocProcessedForMarketsLookup" ma:readOnly="true" ma:showField="ProcessedForMarkets" ma:web="1119c2e5-8fb9-4d5f-baf1-202c530f2c34">
      <xsd:simpleType>
        <xsd:restriction base="dms:Lookup"/>
      </xsd:simpleType>
    </xsd:element>
    <xsd:element name="LocPublishedDependentAssetsLookup" ma:index="83" nillable="true" ma:displayName="Loc Published Dependent Assets" ma:default="" ma:list="{BC39992D-5589-4A4E-8B38-02E0637E5C25}" ma:internalName="LocPublishedDependentAssetsLookup" ma:readOnly="true" ma:showField="PublishedDependentAssets" ma:web="1119c2e5-8fb9-4d5f-baf1-202c530f2c34">
      <xsd:simpleType>
        <xsd:restriction base="dms:Lookup"/>
      </xsd:simpleType>
    </xsd:element>
    <xsd:element name="LocPublishedLinkedAssetsLookup" ma:index="84" nillable="true" ma:displayName="Loc Published Linked Assets" ma:default="" ma:list="{BC39992D-5589-4A4E-8B38-02E0637E5C25}" ma:internalName="LocPublishedLinkedAssetsLookup" ma:readOnly="true" ma:showField="PublishedLinkedAssets" ma:web="1119c2e5-8fb9-4d5f-baf1-202c530f2c34">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28ca5b26-415b-4822-b35b-d9a845b1b83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388FC2BA-F530-4FF7-911A-621CAE6AFBD3}" ma:internalName="Markets" ma:readOnly="false" ma:showField="MarketNa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D83B164-8C00-474C-8363-38E0B8FF22E3}" ma:internalName="NumOfRatingsLookup" ma:readOnly="true" ma:showField="NumOfRating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D83B164-8C00-474C-8363-38E0B8FF22E3}" ma:internalName="PublishStatusLookup" ma:readOnly="false" ma:showField="PublishStatu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c8e7b99-44ca-46c8-84b8-12cd8d7cf8ee}"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c59171da-55f1-4c8b-8421-0d1d3f99d741}" ma:internalName="TaxCatchAll" ma:showField="CatchAllData"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c59171da-55f1-4c8b-8421-0d1d3f99d741}" ma:internalName="TaxCatchAllLabel" ma:readOnly="true" ma:showField="CatchAllDataLabel"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Description xmlns="1119c2e5-8fb9-4d5f-baf1-202c530f2c34" xsi:nil="true"/>
    <AssetExpire xmlns="1119c2e5-8fb9-4d5f-baf1-202c530f2c34">2029-01-01T08:00:00+00:00</AssetExpire>
    <CampaignTagsTaxHTField0 xmlns="1119c2e5-8fb9-4d5f-baf1-202c530f2c34">
      <Terms xmlns="http://schemas.microsoft.com/office/infopath/2007/PartnerControls"/>
    </CampaignTagsTaxHTField0>
    <IntlLangReviewDate xmlns="1119c2e5-8fb9-4d5f-baf1-202c530f2c34" xsi:nil="true"/>
    <TPFriendlyName xmlns="1119c2e5-8fb9-4d5f-baf1-202c530f2c34" xsi:nil="true"/>
    <IntlLangReview xmlns="1119c2e5-8fb9-4d5f-baf1-202c530f2c34">false</IntlLangReview>
    <LocLastLocAttemptVersionLookup xmlns="1119c2e5-8fb9-4d5f-baf1-202c530f2c34">854849</LocLastLocAttemptVersionLookup>
    <PolicheckWords xmlns="1119c2e5-8fb9-4d5f-baf1-202c530f2c34" xsi:nil="true"/>
    <SubmitterId xmlns="1119c2e5-8fb9-4d5f-baf1-202c530f2c34" xsi:nil="true"/>
    <AcquiredFrom xmlns="1119c2e5-8fb9-4d5f-baf1-202c530f2c34">Internal MS</AcquiredFrom>
    <EditorialStatus xmlns="1119c2e5-8fb9-4d5f-baf1-202c530f2c34">Complete</EditorialStatus>
    <Markets xmlns="1119c2e5-8fb9-4d5f-baf1-202c530f2c34"/>
    <OriginAsset xmlns="1119c2e5-8fb9-4d5f-baf1-202c530f2c34" xsi:nil="true"/>
    <AssetStart xmlns="1119c2e5-8fb9-4d5f-baf1-202c530f2c34">2012-08-30T21:19:00+00:00</AssetStart>
    <FriendlyTitle xmlns="1119c2e5-8fb9-4d5f-baf1-202c530f2c34" xsi:nil="true"/>
    <MarketSpecific xmlns="1119c2e5-8fb9-4d5f-baf1-202c530f2c34">false</MarketSpecific>
    <TPNamespace xmlns="1119c2e5-8fb9-4d5f-baf1-202c530f2c34" xsi:nil="true"/>
    <PublishStatusLookup xmlns="1119c2e5-8fb9-4d5f-baf1-202c530f2c34">
      <Value>622760</Value>
    </PublishStatusLookup>
    <APAuthor xmlns="1119c2e5-8fb9-4d5f-baf1-202c530f2c34">
      <UserInfo>
        <DisplayName>REDMOND\matthos</DisplayName>
        <AccountId>59</AccountId>
        <AccountType/>
      </UserInfo>
    </APAuthor>
    <TPCommandLine xmlns="1119c2e5-8fb9-4d5f-baf1-202c530f2c34" xsi:nil="true"/>
    <IntlLangReviewer xmlns="1119c2e5-8fb9-4d5f-baf1-202c530f2c34" xsi:nil="true"/>
    <OpenTemplate xmlns="1119c2e5-8fb9-4d5f-baf1-202c530f2c34">true</OpenTemplate>
    <CSXSubmissionDate xmlns="1119c2e5-8fb9-4d5f-baf1-202c530f2c34" xsi:nil="true"/>
    <TaxCatchAll xmlns="1119c2e5-8fb9-4d5f-baf1-202c530f2c34"/>
    <Manager xmlns="1119c2e5-8fb9-4d5f-baf1-202c530f2c34" xsi:nil="true"/>
    <NumericId xmlns="1119c2e5-8fb9-4d5f-baf1-202c530f2c34" xsi:nil="true"/>
    <ParentAssetId xmlns="1119c2e5-8fb9-4d5f-baf1-202c530f2c34" xsi:nil="true"/>
    <OriginalSourceMarket xmlns="1119c2e5-8fb9-4d5f-baf1-202c530f2c34">english</OriginalSourceMarket>
    <ApprovalStatus xmlns="1119c2e5-8fb9-4d5f-baf1-202c530f2c34">InProgress</ApprovalStatus>
    <TPComponent xmlns="1119c2e5-8fb9-4d5f-baf1-202c530f2c34" xsi:nil="true"/>
    <EditorialTags xmlns="1119c2e5-8fb9-4d5f-baf1-202c530f2c34" xsi:nil="true"/>
    <TPExecutable xmlns="1119c2e5-8fb9-4d5f-baf1-202c530f2c34" xsi:nil="true"/>
    <TPLaunchHelpLink xmlns="1119c2e5-8fb9-4d5f-baf1-202c530f2c34" xsi:nil="true"/>
    <LocComments xmlns="1119c2e5-8fb9-4d5f-baf1-202c530f2c34" xsi:nil="true"/>
    <LocRecommendedHandoff xmlns="1119c2e5-8fb9-4d5f-baf1-202c530f2c34" xsi:nil="true"/>
    <SourceTitle xmlns="1119c2e5-8fb9-4d5f-baf1-202c530f2c34" xsi:nil="true"/>
    <CSXUpdate xmlns="1119c2e5-8fb9-4d5f-baf1-202c530f2c34">false</CSXUpdate>
    <IntlLocPriority xmlns="1119c2e5-8fb9-4d5f-baf1-202c530f2c34" xsi:nil="true"/>
    <UAProjectedTotalWords xmlns="1119c2e5-8fb9-4d5f-baf1-202c530f2c34" xsi:nil="true"/>
    <AssetType xmlns="1119c2e5-8fb9-4d5f-baf1-202c530f2c34">TP</AssetType>
    <MachineTranslated xmlns="1119c2e5-8fb9-4d5f-baf1-202c530f2c34">false</MachineTranslated>
    <OutputCachingOn xmlns="1119c2e5-8fb9-4d5f-baf1-202c530f2c34">false</OutputCachingOn>
    <TemplateStatus xmlns="1119c2e5-8fb9-4d5f-baf1-202c530f2c34">Complete</TemplateStatus>
    <IsSearchable xmlns="1119c2e5-8fb9-4d5f-baf1-202c530f2c34">true</IsSearchable>
    <ContentItem xmlns="1119c2e5-8fb9-4d5f-baf1-202c530f2c34" xsi:nil="true"/>
    <HandoffToMSDN xmlns="1119c2e5-8fb9-4d5f-baf1-202c530f2c34" xsi:nil="true"/>
    <ShowIn xmlns="1119c2e5-8fb9-4d5f-baf1-202c530f2c34">Show everywhere</ShowIn>
    <ThumbnailAssetId xmlns="1119c2e5-8fb9-4d5f-baf1-202c530f2c34" xsi:nil="true"/>
    <UALocComments xmlns="1119c2e5-8fb9-4d5f-baf1-202c530f2c34" xsi:nil="true"/>
    <UALocRecommendation xmlns="1119c2e5-8fb9-4d5f-baf1-202c530f2c34">Localize</UALocRecommendation>
    <LastModifiedDateTime xmlns="1119c2e5-8fb9-4d5f-baf1-202c530f2c34" xsi:nil="true"/>
    <LegacyData xmlns="1119c2e5-8fb9-4d5f-baf1-202c530f2c34" xsi:nil="true"/>
    <LocManualTestRequired xmlns="1119c2e5-8fb9-4d5f-baf1-202c530f2c34">false</LocManualTestRequired>
    <LocMarketGroupTiers2 xmlns="1119c2e5-8fb9-4d5f-baf1-202c530f2c34" xsi:nil="true"/>
    <ClipArtFilename xmlns="1119c2e5-8fb9-4d5f-baf1-202c530f2c34" xsi:nil="true"/>
    <TPApplication xmlns="1119c2e5-8fb9-4d5f-baf1-202c530f2c34" xsi:nil="true"/>
    <CSXHash xmlns="1119c2e5-8fb9-4d5f-baf1-202c530f2c34" xsi:nil="true"/>
    <DirectSourceMarket xmlns="1119c2e5-8fb9-4d5f-baf1-202c530f2c34">english</DirectSourceMarket>
    <PrimaryImageGen xmlns="1119c2e5-8fb9-4d5f-baf1-202c530f2c34">false</PrimaryImageGen>
    <PlannedPubDate xmlns="1119c2e5-8fb9-4d5f-baf1-202c530f2c34" xsi:nil="true"/>
    <CSXSubmissionMarket xmlns="1119c2e5-8fb9-4d5f-baf1-202c530f2c34" xsi:nil="true"/>
    <Downloads xmlns="1119c2e5-8fb9-4d5f-baf1-202c530f2c34">0</Downloads>
    <ArtSampleDocs xmlns="1119c2e5-8fb9-4d5f-baf1-202c530f2c34" xsi:nil="true"/>
    <TrustLevel xmlns="1119c2e5-8fb9-4d5f-baf1-202c530f2c34">1 Microsoft Managed Content</TrustLevel>
    <BlockPublish xmlns="1119c2e5-8fb9-4d5f-baf1-202c530f2c34">false</BlockPublish>
    <TPLaunchHelpLinkType xmlns="1119c2e5-8fb9-4d5f-baf1-202c530f2c34">Template</TPLaunchHelpLinkType>
    <LocalizationTagsTaxHTField0 xmlns="1119c2e5-8fb9-4d5f-baf1-202c530f2c34">
      <Terms xmlns="http://schemas.microsoft.com/office/infopath/2007/PartnerControls"/>
    </LocalizationTagsTaxHTField0>
    <BusinessGroup xmlns="1119c2e5-8fb9-4d5f-baf1-202c530f2c34" xsi:nil="true"/>
    <Providers xmlns="1119c2e5-8fb9-4d5f-baf1-202c530f2c34" xsi:nil="true"/>
    <TemplateTemplateType xmlns="1119c2e5-8fb9-4d5f-baf1-202c530f2c34">Excel Spreadsheet Template</TemplateTemplateType>
    <TimesCloned xmlns="1119c2e5-8fb9-4d5f-baf1-202c530f2c34" xsi:nil="true"/>
    <TPAppVersion xmlns="1119c2e5-8fb9-4d5f-baf1-202c530f2c34" xsi:nil="true"/>
    <VoteCount xmlns="1119c2e5-8fb9-4d5f-baf1-202c530f2c34" xsi:nil="true"/>
    <AverageRating xmlns="1119c2e5-8fb9-4d5f-baf1-202c530f2c34" xsi:nil="true"/>
    <FeatureTagsTaxHTField0 xmlns="1119c2e5-8fb9-4d5f-baf1-202c530f2c34">
      <Terms xmlns="http://schemas.microsoft.com/office/infopath/2007/PartnerControls"/>
    </FeatureTagsTaxHTField0>
    <Provider xmlns="1119c2e5-8fb9-4d5f-baf1-202c530f2c34" xsi:nil="true"/>
    <UACurrentWords xmlns="1119c2e5-8fb9-4d5f-baf1-202c530f2c34" xsi:nil="true"/>
    <AssetId xmlns="1119c2e5-8fb9-4d5f-baf1-202c530f2c34">TP103427400</AssetId>
    <TPClientViewer xmlns="1119c2e5-8fb9-4d5f-baf1-202c530f2c34" xsi:nil="true"/>
    <DSATActionTaken xmlns="1119c2e5-8fb9-4d5f-baf1-202c530f2c34" xsi:nil="true"/>
    <APEditor xmlns="1119c2e5-8fb9-4d5f-baf1-202c530f2c34">
      <UserInfo>
        <DisplayName/>
        <AccountId xsi:nil="true"/>
        <AccountType/>
      </UserInfo>
    </APEditor>
    <TPInstallLocation xmlns="1119c2e5-8fb9-4d5f-baf1-202c530f2c34" xsi:nil="true"/>
    <OOCacheId xmlns="1119c2e5-8fb9-4d5f-baf1-202c530f2c34" xsi:nil="true"/>
    <IsDeleted xmlns="1119c2e5-8fb9-4d5f-baf1-202c530f2c34">false</IsDeleted>
    <PublishTargets xmlns="1119c2e5-8fb9-4d5f-baf1-202c530f2c34">OfficeOnlineVNext</PublishTargets>
    <ApprovalLog xmlns="1119c2e5-8fb9-4d5f-baf1-202c530f2c34" xsi:nil="true"/>
    <BugNumber xmlns="1119c2e5-8fb9-4d5f-baf1-202c530f2c34" xsi:nil="true"/>
    <CrawlForDependencies xmlns="1119c2e5-8fb9-4d5f-baf1-202c530f2c34">false</CrawlForDependencies>
    <InternalTagsTaxHTField0 xmlns="1119c2e5-8fb9-4d5f-baf1-202c530f2c34">
      <Terms xmlns="http://schemas.microsoft.com/office/infopath/2007/PartnerControls"/>
    </InternalTagsTaxHTField0>
    <LastHandOff xmlns="1119c2e5-8fb9-4d5f-baf1-202c530f2c34" xsi:nil="true"/>
    <Milestone xmlns="1119c2e5-8fb9-4d5f-baf1-202c530f2c34" xsi:nil="true"/>
    <OriginalRelease xmlns="1119c2e5-8fb9-4d5f-baf1-202c530f2c34">15</OriginalRelease>
    <RecommendationsModifier xmlns="1119c2e5-8fb9-4d5f-baf1-202c530f2c34" xsi:nil="true"/>
    <ScenarioTagsTaxHTField0 xmlns="1119c2e5-8fb9-4d5f-baf1-202c530f2c34">
      <Terms xmlns="http://schemas.microsoft.com/office/infopath/2007/PartnerControls"/>
    </ScenarioTagsTaxHTField0>
    <UANotes xmlns="1119c2e5-8fb9-4d5f-baf1-202c530f2c34" xsi:nil="true"/>
  </documentManagement>
</p:properties>
</file>

<file path=customXml/itemProps1.xml><?xml version="1.0" encoding="utf-8"?>
<ds:datastoreItem xmlns:ds="http://schemas.openxmlformats.org/officeDocument/2006/customXml" ds:itemID="{1EECB0ED-EF75-487F-B66D-6ADD00ECE43B}"/>
</file>

<file path=customXml/itemProps2.xml><?xml version="1.0" encoding="utf-8"?>
<ds:datastoreItem xmlns:ds="http://schemas.openxmlformats.org/officeDocument/2006/customXml" ds:itemID="{15B18B66-DF87-4AA4-BD2E-99AC2EA163AD}"/>
</file>

<file path=customXml/itemProps3.xml><?xml version="1.0" encoding="utf-8"?>
<ds:datastoreItem xmlns:ds="http://schemas.openxmlformats.org/officeDocument/2006/customXml" ds:itemID="{3C474462-006D-484E-9B7E-63986CDCAA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設備の在庫</vt:lpstr>
      <vt:lpstr>設定</vt:lpstr>
      <vt:lpstr>lstEmployees</vt:lpstr>
      <vt:lpstr>lstItems</vt:lpstr>
      <vt:lpstr>valHSelection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Nitthita Choochaisri</dc:creator>
  <cp:lastModifiedBy>wac Tran</cp:lastModifiedBy>
  <dcterms:created xsi:type="dcterms:W3CDTF">2012-08-28T20:32:32Z</dcterms:created>
  <dcterms:modified xsi:type="dcterms:W3CDTF">2013-11-25T11:32:51Z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0x010100F6E1CA76AAD4564AAF106FC3CFA868360400186944AA932D8046A3B88E9B37BEBDF5</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