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80" yWindow="135" windowWidth="22035" windowHeight="10485"/>
  </bookViews>
  <sheets>
    <sheet name="Informācijas panelis" sheetId="1" r:id="rId1"/>
    <sheet name="Datu Ievades" sheetId="3" r:id="rId2"/>
    <sheet name="ĶMI informācija" sheetId="2" r:id="rId3"/>
  </sheets>
  <definedNames>
    <definedName name="Collas">'Informācijas panelis'!$E$8</definedName>
    <definedName name="DienasKopā">'Informācijas panelis'!$D$17</definedName>
    <definedName name="_xlnm.Print_Area" localSheetId="1">Dati[#All]</definedName>
    <definedName name="_xlnm.Print_Area" localSheetId="0">'Informācijas panelis'!$B$5:$K$54</definedName>
    <definedName name="_xlnm.Print_Area" localSheetId="2">ĶMIInformācija[#All]</definedName>
    <definedName name="_xlnm.Print_Titles" localSheetId="1">'Datu Ievades'!$5:$5</definedName>
    <definedName name="Garums">'Informācijas panelis'!$B$11</definedName>
    <definedName name="IdeālaisSvars">'Informācijas panelis'!$G$18</definedName>
    <definedName name="ĶMI">'Informācijas panelis'!$D$11</definedName>
    <definedName name="ĶMIKategorijas">'ĶMI informācija'!$B$8</definedName>
    <definedName name="MērķaDatums">'Informācijas panelis'!$B$17</definedName>
    <definedName name="MērķaSvars">'Informācijas panelis'!$B$14</definedName>
    <definedName name="PeriodaVienības">'Informācijas panelis'!$D$14</definedName>
    <definedName name="Periods">'Informācijas panelis'!$C$14</definedName>
    <definedName name="Pēdas">'Informācijas panelis'!$D$8</definedName>
    <definedName name="PēdējaisDatums">INDEX('Datu Ievades'!$B:$B,MATCH(9.999E+307,'Datu Ievades'!$B:$B),1)</definedName>
    <definedName name="PēdējaisSvars">INDEX('Datu Ievades'!$C:$C,MATCH(9.999E+307,'Datu Ievades'!$C:$C),1)</definedName>
    <definedName name="Procenti">'Informācijas panelis'!$G$19</definedName>
    <definedName name="SākumaDatums">'Informācijas panelis'!$B$8</definedName>
    <definedName name="Svars">'Informācijas panelis'!$C$8</definedName>
  </definedNames>
  <calcPr calcId="152511"/>
</workbook>
</file>

<file path=xl/calcChain.xml><?xml version="1.0" encoding="utf-8"?>
<calcChain xmlns="http://schemas.openxmlformats.org/spreadsheetml/2006/main">
  <c r="D17" i="1" l="1"/>
  <c r="C38" i="1" l="1"/>
  <c r="C37" i="1"/>
  <c r="C36" i="1"/>
  <c r="C35" i="1"/>
  <c r="C34" i="1"/>
  <c r="B34" i="1" l="1"/>
  <c r="B35" i="1"/>
  <c r="B36" i="1"/>
  <c r="B38" i="1"/>
  <c r="B37" i="1"/>
  <c r="G19" i="1"/>
  <c r="J6" i="1" l="1"/>
  <c r="J10" i="1" s="1"/>
  <c r="G18" i="1"/>
  <c r="F18" i="1"/>
  <c r="B17" i="1"/>
  <c r="F19" i="1" s="1"/>
  <c r="B11" i="1"/>
  <c r="D11" i="1" s="1"/>
</calcChain>
</file>

<file path=xl/sharedStrings.xml><?xml version="1.0" encoding="utf-8"?>
<sst xmlns="http://schemas.openxmlformats.org/spreadsheetml/2006/main" count="40" uniqueCount="40">
  <si>
    <t>ĶMI</t>
  </si>
  <si>
    <t>Datums</t>
  </si>
  <si>
    <t>Svars</t>
  </si>
  <si>
    <t>PATĒRIŅŠ</t>
  </si>
  <si>
    <t>PAMATA RĀDĪTĀJI</t>
  </si>
  <si>
    <t>ĶMI KATEGORIJA</t>
  </si>
  <si>
    <t>ZEMĀKAIS LĪMENIS</t>
  </si>
  <si>
    <t>AUGSTĀKAIS LĪMENIS</t>
  </si>
  <si>
    <t>NEPIETIEKAMS SVARS</t>
  </si>
  <si>
    <t>NORMĀLS SVARS</t>
  </si>
  <si>
    <t>PALIELINĀTS SVARS</t>
  </si>
  <si>
    <t>APTAUKOŠANĀS (1. KLASE)</t>
  </si>
  <si>
    <t>APTAUKOŠANĀS (2. KLASE)</t>
  </si>
  <si>
    <t>NEVESELĪGA APTAUKOŠANĀS</t>
  </si>
  <si>
    <t>DATUMS</t>
  </si>
  <si>
    <t>SVARS</t>
  </si>
  <si>
    <t>SADEDZINĀTĀS KALORIJAS</t>
  </si>
  <si>
    <t>OLBALTUMVIELAS</t>
  </si>
  <si>
    <t>OGĻHIDRĀTI</t>
  </si>
  <si>
    <t>TAUKI</t>
  </si>
  <si>
    <t>CUKURI</t>
  </si>
  <si>
    <t>ŪDENS (UNCES)</t>
  </si>
  <si>
    <t>SISTOLISKAIS ASINSSPIEDIENS</t>
  </si>
  <si>
    <t>DIASTOLISKAIS ASINSSPIEDIENS</t>
  </si>
  <si>
    <t>PULSS MIERA STĀVOKLĪ</t>
  </si>
  <si>
    <t>ELPOŠANAS ĀTRUMS</t>
  </si>
  <si>
    <t>KOPĒJAIS PROGRESS CEĻĀ UZ MĒRĶI</t>
  </si>
  <si>
    <t>SĀKUMA DATUMS</t>
  </si>
  <si>
    <t>SĀKUMA SVARS</t>
  </si>
  <si>
    <t>GARUMS</t>
  </si>
  <si>
    <t>SVARA UN KALORIJU TENDENCE</t>
  </si>
  <si>
    <t>PATĒRIŅA TENDENCE</t>
  </si>
  <si>
    <t>PAMATA RĀDĪTĀJU TENDENCE</t>
  </si>
  <si>
    <t>GARUMS COLLĀS (APRĒĶINĀTAIS)</t>
  </si>
  <si>
    <t>SĀKOTNĒJĀ INFORMĀCIJA UN MĒRĶI</t>
  </si>
  <si>
    <t>MĒNEŠI</t>
  </si>
  <si>
    <t>MĒRĶA DATUMS</t>
  </si>
  <si>
    <t>KOPĒJAIS DIENU SKAITS</t>
  </si>
  <si>
    <t>MĒRĶA SVARS</t>
  </si>
  <si>
    <t>KOPĒJAIS PERIODS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</si>
</sst>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_);\(#,##0.0\)"/>
    <numFmt numFmtId="166" formatCode="0&quot;pēdas&quot;"/>
    <numFmt numFmtId="167" formatCode="0&quot;collas&quot;"/>
    <numFmt numFmtId="169" formatCode="yyyy/mm/dd/"/>
  </numFmts>
  <fonts count="15" x14ac:knownFonts="1">
    <font>
      <sz val="10"/>
      <color theme="6"/>
      <name val="Verdana"/>
      <family val="2"/>
      <scheme val="minor"/>
    </font>
    <font>
      <sz val="11"/>
      <color rgb="FF3F3F76"/>
      <name val="Verdana"/>
      <family val="2"/>
      <scheme val="minor"/>
    </font>
    <font>
      <sz val="10"/>
      <color theme="1"/>
      <name val="Verdana"/>
      <family val="2"/>
      <scheme val="minor"/>
    </font>
    <font>
      <sz val="10"/>
      <color theme="0"/>
      <name val="Verdana"/>
      <family val="2"/>
      <scheme val="minor"/>
    </font>
    <font>
      <b/>
      <sz val="11"/>
      <color theme="0"/>
      <name val="Verdana"/>
      <family val="2"/>
      <scheme val="minor"/>
    </font>
    <font>
      <sz val="10"/>
      <color theme="6"/>
      <name val="Verdana"/>
      <family val="2"/>
      <scheme val="minor"/>
    </font>
    <font>
      <b/>
      <sz val="10"/>
      <color theme="4"/>
      <name val="Verdana"/>
      <family val="2"/>
      <scheme val="minor"/>
    </font>
    <font>
      <b/>
      <sz val="10"/>
      <color theme="5"/>
      <name val="Verdana"/>
      <family val="2"/>
      <scheme val="minor"/>
    </font>
    <font>
      <b/>
      <sz val="10"/>
      <color theme="6"/>
      <name val="Verdana"/>
      <family val="2"/>
      <scheme val="minor"/>
    </font>
    <font>
      <b/>
      <sz val="20"/>
      <color theme="4"/>
      <name val="Verdana"/>
      <family val="2"/>
      <scheme val="minor"/>
    </font>
    <font>
      <b/>
      <sz val="8"/>
      <color theme="6"/>
      <name val="Verdana"/>
      <family val="2"/>
      <scheme val="minor"/>
    </font>
    <font>
      <b/>
      <sz val="33"/>
      <color theme="4"/>
      <name val="Verdana"/>
      <family val="2"/>
      <scheme val="minor"/>
    </font>
    <font>
      <sz val="8"/>
      <color theme="6"/>
      <name val="Verdana"/>
      <family val="2"/>
      <scheme val="minor"/>
    </font>
    <font>
      <b/>
      <sz val="14"/>
      <color theme="6"/>
      <name val="Verdana"/>
      <family val="2"/>
      <scheme val="minor"/>
    </font>
    <font>
      <b/>
      <sz val="9"/>
      <color theme="5"/>
      <name val="Verdana"/>
      <family val="2"/>
      <scheme val="minor"/>
    </font>
  </fonts>
  <fills count="6">
    <fill>
      <patternFill patternType="none"/>
    </fill>
    <fill>
      <patternFill patternType="gray125"/>
    </fill>
    <fill>
      <patternFill patternType="solid">
        <fgColor theme="5" tint="0.399945066682943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24994659260841701"/>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bottom style="double">
        <color theme="0" tint="-0.34998626667073579"/>
      </bottom>
      <diagonal/>
    </border>
    <border>
      <left/>
      <right/>
      <top style="double">
        <color theme="0" tint="-0.34998626667073579"/>
      </top>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6795556505021"/>
      </top>
      <bottom/>
      <diagonal/>
    </border>
  </borders>
  <cellStyleXfs count="9">
    <xf numFmtId="0" fontId="0" fillId="0" borderId="0" applyFill="0" applyBorder="0" applyProtection="0">
      <alignment vertical="center"/>
    </xf>
    <xf numFmtId="0" fontId="4" fillId="5" borderId="0" applyNumberFormat="0" applyProtection="0">
      <alignment vertical="center"/>
    </xf>
    <xf numFmtId="0" fontId="1" fillId="2" borderId="1" applyNumberFormat="0" applyAlignment="0" applyProtection="0"/>
    <xf numFmtId="0" fontId="14" fillId="0" borderId="0" applyNumberFormat="0" applyFill="0" applyProtection="0">
      <alignment vertical="center"/>
    </xf>
    <xf numFmtId="0" fontId="6" fillId="0" borderId="0" applyNumberFormat="0" applyProtection="0">
      <alignment vertical="center"/>
    </xf>
    <xf numFmtId="0" fontId="13" fillId="0" borderId="0" applyNumberFormat="0" applyProtection="0">
      <alignment vertical="center"/>
    </xf>
    <xf numFmtId="0" fontId="5" fillId="3" borderId="0" applyNumberFormat="0" applyBorder="0" applyProtection="0">
      <alignment horizontal="left" vertical="center"/>
    </xf>
    <xf numFmtId="0" fontId="5" fillId="4" borderId="0" applyNumberFormat="0" applyBorder="0" applyProtection="0">
      <alignment horizontal="left" vertical="center"/>
    </xf>
    <xf numFmtId="0" fontId="12" fillId="0" borderId="2">
      <alignment horizontal="lef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14" fontId="3" fillId="0" borderId="0" xfId="0" applyNumberFormat="1" applyFont="1">
      <alignment vertical="center"/>
    </xf>
    <xf numFmtId="164" fontId="3" fillId="0" borderId="0" xfId="0" applyNumberFormat="1" applyFont="1">
      <alignment vertical="center"/>
    </xf>
    <xf numFmtId="10" fontId="3" fillId="0" borderId="0" xfId="0" applyNumberFormat="1" applyFont="1">
      <alignment vertical="center"/>
    </xf>
    <xf numFmtId="0" fontId="4" fillId="5" borderId="0" xfId="1" applyBorder="1" applyAlignment="1">
      <alignment vertical="center"/>
    </xf>
    <xf numFmtId="0" fontId="0" fillId="0" borderId="0" xfId="0" applyFont="1" applyBorder="1">
      <alignment vertical="center"/>
    </xf>
    <xf numFmtId="0" fontId="6" fillId="0" borderId="0" xfId="4">
      <alignment vertical="center"/>
    </xf>
    <xf numFmtId="0" fontId="5" fillId="3" borderId="0" xfId="6" applyAlignment="1">
      <alignment horizontal="left" vertical="center"/>
    </xf>
    <xf numFmtId="2" fontId="5" fillId="4" borderId="0" xfId="7" applyNumberFormat="1" applyBorder="1" applyAlignment="1">
      <alignment horizontal="left" vertical="center"/>
    </xf>
    <xf numFmtId="0" fontId="5" fillId="4" borderId="0" xfId="7" applyBorder="1">
      <alignment horizontal="left" vertical="center"/>
    </xf>
    <xf numFmtId="0" fontId="5" fillId="3" borderId="0" xfId="6" applyBorder="1">
      <alignment horizontal="left" vertical="center"/>
    </xf>
    <xf numFmtId="0" fontId="0" fillId="0" borderId="0" xfId="0" applyFont="1" applyBorder="1" applyAlignment="1">
      <alignment horizontal="left" vertical="center"/>
    </xf>
    <xf numFmtId="0" fontId="0" fillId="0" borderId="5" xfId="0" applyBorder="1">
      <alignment vertical="center"/>
    </xf>
    <xf numFmtId="0" fontId="12" fillId="0" borderId="2" xfId="0" applyFont="1" applyBorder="1" applyAlignment="1">
      <alignment horizontal="left" vertical="center"/>
    </xf>
    <xf numFmtId="1" fontId="9" fillId="0" borderId="0" xfId="4" applyNumberFormat="1" applyFont="1" applyAlignment="1">
      <alignment horizontal="left" vertical="center"/>
    </xf>
    <xf numFmtId="0" fontId="12" fillId="0" borderId="0" xfId="0" applyFont="1">
      <alignment vertical="center"/>
    </xf>
    <xf numFmtId="0" fontId="14" fillId="0" borderId="6" xfId="3" applyBorder="1">
      <alignment vertical="center"/>
    </xf>
    <xf numFmtId="0" fontId="0" fillId="0" borderId="6" xfId="0" applyBorder="1">
      <alignment vertical="center"/>
    </xf>
    <xf numFmtId="164" fontId="13" fillId="0" borderId="9" xfId="5" applyNumberFormat="1" applyFont="1" applyBorder="1">
      <alignment vertical="center"/>
    </xf>
    <xf numFmtId="165" fontId="13" fillId="0" borderId="9" xfId="5" applyNumberFormat="1" applyBorder="1" applyAlignment="1">
      <alignment horizontal="left" vertical="center"/>
    </xf>
    <xf numFmtId="1" fontId="13" fillId="0" borderId="10" xfId="5" applyNumberFormat="1" applyBorder="1">
      <alignment vertical="center"/>
    </xf>
    <xf numFmtId="0" fontId="12" fillId="0" borderId="2" xfId="8">
      <alignment horizontal="left" vertical="center"/>
    </xf>
    <xf numFmtId="0" fontId="12" fillId="0" borderId="0" xfId="8" applyBorder="1">
      <alignment horizontal="left" vertical="center"/>
    </xf>
    <xf numFmtId="0" fontId="0" fillId="0" borderId="0" xfId="0" applyBorder="1" applyAlignment="1">
      <alignment horizontal="left" vertical="center"/>
    </xf>
    <xf numFmtId="0" fontId="8" fillId="0" borderId="0" xfId="5" applyFont="1">
      <alignment vertical="center"/>
    </xf>
    <xf numFmtId="0" fontId="7" fillId="0" borderId="0" xfId="3" applyFont="1">
      <alignment vertical="center"/>
    </xf>
    <xf numFmtId="0" fontId="0" fillId="0" borderId="0" xfId="0" applyAlignment="1"/>
    <xf numFmtId="0" fontId="14" fillId="0" borderId="0" xfId="3" applyAlignment="1">
      <alignment vertical="center"/>
    </xf>
    <xf numFmtId="0" fontId="14" fillId="0" borderId="6" xfId="3" applyBorder="1" applyAlignment="1">
      <alignment vertical="center"/>
    </xf>
    <xf numFmtId="166" fontId="13" fillId="0" borderId="9" xfId="5" applyNumberFormat="1" applyFont="1" applyBorder="1">
      <alignment vertical="center"/>
    </xf>
    <xf numFmtId="167" fontId="13" fillId="0" borderId="9" xfId="5" applyNumberFormat="1" applyFont="1" applyBorder="1">
      <alignment vertical="center"/>
    </xf>
    <xf numFmtId="0" fontId="13" fillId="0" borderId="11" xfId="5" applyBorder="1">
      <alignment vertical="center"/>
    </xf>
    <xf numFmtId="0" fontId="13" fillId="0" borderId="9" xfId="5" applyBorder="1">
      <alignment vertical="center"/>
    </xf>
    <xf numFmtId="9" fontId="11" fillId="0" borderId="7" xfId="4" applyNumberFormat="1" applyFont="1" applyBorder="1" applyAlignment="1">
      <alignment horizontal="center" vertical="center"/>
    </xf>
    <xf numFmtId="9" fontId="11" fillId="0" borderId="0" xfId="4" applyNumberFormat="1" applyFont="1" applyBorder="1" applyAlignment="1">
      <alignment horizontal="center" vertical="center"/>
    </xf>
    <xf numFmtId="0" fontId="12" fillId="0" borderId="0" xfId="8" applyBorder="1">
      <alignment horizontal="left" vertical="center"/>
    </xf>
    <xf numFmtId="0" fontId="14" fillId="0" borderId="6" xfId="3" applyBorder="1">
      <alignment vertical="center"/>
    </xf>
    <xf numFmtId="0" fontId="10" fillId="0" borderId="0" xfId="5" applyFont="1" applyAlignment="1">
      <alignment horizontal="center" vertical="center"/>
    </xf>
    <xf numFmtId="0" fontId="12" fillId="0" borderId="0" xfId="0" applyFont="1" applyAlignment="1">
      <alignment horizontal="left" wrapText="1"/>
    </xf>
    <xf numFmtId="0" fontId="12" fillId="0" borderId="10" xfId="8" applyBorder="1" applyAlignment="1">
      <alignment horizontal="left" vertical="center"/>
    </xf>
    <xf numFmtId="0" fontId="12" fillId="0" borderId="8" xfId="8" applyBorder="1" applyAlignment="1">
      <alignment horizontal="left" vertical="center"/>
    </xf>
    <xf numFmtId="0" fontId="6" fillId="0" borderId="3" xfId="4" applyBorder="1" applyAlignment="1">
      <alignment horizontal="center" vertical="center"/>
    </xf>
    <xf numFmtId="0" fontId="6" fillId="0" borderId="4" xfId="4" applyBorder="1" applyAlignment="1">
      <alignment horizontal="center" vertical="center"/>
    </xf>
    <xf numFmtId="0" fontId="7" fillId="0" borderId="12" xfId="3" applyFont="1" applyBorder="1" applyAlignment="1">
      <alignment horizontal="center" vertical="center"/>
    </xf>
    <xf numFmtId="0" fontId="7" fillId="0" borderId="4" xfId="3" applyFont="1" applyBorder="1" applyAlignment="1">
      <alignment horizontal="center" vertical="center"/>
    </xf>
    <xf numFmtId="0" fontId="7" fillId="0" borderId="5" xfId="3" applyFont="1" applyBorder="1" applyAlignment="1">
      <alignment horizontal="center" vertical="center"/>
    </xf>
    <xf numFmtId="0" fontId="0" fillId="0" borderId="0" xfId="0" applyAlignment="1">
      <alignment horizontal="center" vertical="center"/>
    </xf>
    <xf numFmtId="169" fontId="13" fillId="0" borderId="9" xfId="5" applyNumberFormat="1" applyFont="1" applyBorder="1" applyAlignment="1">
      <alignment horizontal="left" vertical="center"/>
    </xf>
    <xf numFmtId="169" fontId="9" fillId="0" borderId="0" xfId="4" applyNumberFormat="1" applyFont="1" applyAlignment="1">
      <alignment horizontal="left" vertical="center"/>
    </xf>
    <xf numFmtId="169" fontId="0" fillId="0" borderId="0" xfId="0" applyNumberFormat="1" applyFont="1" applyBorder="1" applyAlignment="1">
      <alignment horizontal="left" vertical="center"/>
    </xf>
  </cellXfs>
  <cellStyles count="9">
    <cellStyle name="20% no 1. izcēluma" xfId="6" builtinId="30" customBuiltin="1"/>
    <cellStyle name="20% no 2. izcēluma" xfId="7" builtinId="34" customBuiltin="1"/>
    <cellStyle name="Data Labels" xfId="8"/>
    <cellStyle name="Ievade" xfId="2" builtinId="20" customBuiltin="1"/>
    <cellStyle name="Parasts" xfId="0" builtinId="0" customBuiltin="1"/>
    <cellStyle name="Virsraksts 1" xfId="1" builtinId="16" customBuiltin="1"/>
    <cellStyle name="Virsraksts 2" xfId="4" builtinId="17" customBuiltin="1"/>
    <cellStyle name="Virsraksts 3" xfId="3" builtinId="18" customBuiltin="1"/>
    <cellStyle name="Virsraksts 4" xfId="5" builtinId="19" customBuiltin="1"/>
  </cellStyles>
  <dxfs count="8">
    <dxf>
      <font>
        <strike/>
        <outline/>
        <shadow/>
        <u val="none"/>
        <vertAlign val="baseline"/>
        <sz val="10"/>
        <color theme="6"/>
        <name val="Verdana"/>
        <scheme val="minor"/>
      </font>
      <numFmt numFmtId="169" formatCode="yyyy/mm/dd/"/>
      <alignment horizontal="left" vertical="center" textRotation="0" wrapText="0" indent="0"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outline/>
        <shadow/>
        <u val="none"/>
        <vertAlign val="baseline"/>
        <sz val="10"/>
        <color theme="6"/>
        <name val="Verdana"/>
        <scheme val="minor"/>
      </font>
      <alignment horizontal="left" vertical="center" textRotation="0" wrapText="0" indent="0" justifyLastLine="0" shrinkToFit="0" readingOrder="0"/>
    </dxf>
    <dxf>
      <font>
        <strike/>
        <outline/>
        <shadow/>
        <u val="none"/>
        <vertAlign val="baseline"/>
        <sz val="10"/>
        <color theme="6"/>
        <name val="Verdana"/>
        <scheme val="minor"/>
      </font>
      <alignment horizontal="left" vertical="center" textRotation="0" wrapText="0" indent="0" justifyLastLine="0" shrinkToFit="0" readingOrder="0"/>
    </dxf>
    <dxf>
      <font>
        <strike/>
        <outline/>
        <shadow/>
        <u val="none"/>
        <vertAlign val="baseline"/>
        <sz val="10"/>
        <name val="Verdana"/>
        <scheme val="minor"/>
      </font>
    </dxf>
    <dxf>
      <font>
        <b val="0"/>
        <i val="0"/>
        <color theme="6"/>
      </font>
      <border diagonalUp="0" diagonalDown="0">
        <left/>
        <right/>
        <top style="double">
          <color theme="0" tint="-0.14996795556505021"/>
        </top>
        <bottom style="thin">
          <color theme="0" tint="-0.14996795556505021"/>
        </bottom>
        <vertical/>
        <horizontal/>
      </border>
    </dxf>
    <dxf>
      <font>
        <b val="0"/>
        <i val="0"/>
        <color theme="6"/>
      </font>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Weight Loss Tracker" defaultPivotStyle="PivotStyleLight16">
    <tableStyle name="Weight Loss Tracker" pivot="0" count="2">
      <tableStyleElement type="wholeTable" dxfId="7"/>
      <tableStyleElement type="headerRow" dxfId="6"/>
    </tableStyle>
  </tableStyles>
  <colors>
    <mruColors>
      <color rgb="FFFF8181"/>
      <color rgb="FFFED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lv-LV" sz="800">
                <a:solidFill>
                  <a:schemeClr val="accent3"/>
                </a:solidFill>
              </a:rPr>
              <a:t>SVARS</a:t>
            </a:r>
          </a:p>
        </c:rich>
      </c:tx>
      <c:layout/>
      <c:overlay val="0"/>
    </c:title>
    <c:autoTitleDeleted val="0"/>
    <c:plotArea>
      <c:layout/>
      <c:lineChart>
        <c:grouping val="standard"/>
        <c:varyColors val="0"/>
        <c:ser>
          <c:idx val="0"/>
          <c:order val="0"/>
          <c:spPr>
            <a:ln>
              <a:solidFill>
                <a:schemeClr val="accent2">
                  <a:lumMod val="75000"/>
                </a:schemeClr>
              </a:solidFill>
            </a:ln>
          </c:spPr>
          <c:marker>
            <c:symbol val="none"/>
          </c:marker>
          <c:cat>
            <c:numRef>
              <c:f>'Datu Ievades'!$B$7:$B$21</c:f>
              <c:numCache>
                <c:formatCode>yyyy/mm/dd/</c:formatCode>
                <c:ptCount val="15"/>
                <c:pt idx="0">
                  <c:v>41061</c:v>
                </c:pt>
                <c:pt idx="1">
                  <c:v>41062</c:v>
                </c:pt>
                <c:pt idx="2">
                  <c:v>41063</c:v>
                </c:pt>
                <c:pt idx="3">
                  <c:v>41064</c:v>
                </c:pt>
                <c:pt idx="4">
                  <c:v>41065</c:v>
                </c:pt>
                <c:pt idx="5">
                  <c:v>41066</c:v>
                </c:pt>
                <c:pt idx="6">
                  <c:v>41067</c:v>
                </c:pt>
                <c:pt idx="7">
                  <c:v>41068</c:v>
                </c:pt>
                <c:pt idx="8">
                  <c:v>41069</c:v>
                </c:pt>
                <c:pt idx="9">
                  <c:v>41070</c:v>
                </c:pt>
                <c:pt idx="10">
                  <c:v>41071</c:v>
                </c:pt>
                <c:pt idx="11">
                  <c:v>41072</c:v>
                </c:pt>
                <c:pt idx="12">
                  <c:v>41073</c:v>
                </c:pt>
                <c:pt idx="13">
                  <c:v>41074</c:v>
                </c:pt>
                <c:pt idx="14">
                  <c:v>41075</c:v>
                </c:pt>
              </c:numCache>
            </c:numRef>
          </c:cat>
          <c:val>
            <c:numRef>
              <c:f>'Datu Ievades'!$C$7:$C$21</c:f>
              <c:numCache>
                <c:formatCode>General</c:formatCode>
                <c:ptCount val="15"/>
                <c:pt idx="0">
                  <c:v>205</c:v>
                </c:pt>
                <c:pt idx="1">
                  <c:v>203</c:v>
                </c:pt>
                <c:pt idx="2">
                  <c:v>202</c:v>
                </c:pt>
                <c:pt idx="3">
                  <c:v>202</c:v>
                </c:pt>
                <c:pt idx="4">
                  <c:v>201</c:v>
                </c:pt>
                <c:pt idx="5">
                  <c:v>200</c:v>
                </c:pt>
                <c:pt idx="6">
                  <c:v>202</c:v>
                </c:pt>
                <c:pt idx="7">
                  <c:v>200</c:v>
                </c:pt>
                <c:pt idx="8">
                  <c:v>199</c:v>
                </c:pt>
                <c:pt idx="9">
                  <c:v>197</c:v>
                </c:pt>
                <c:pt idx="10">
                  <c:v>195</c:v>
                </c:pt>
                <c:pt idx="11">
                  <c:v>196</c:v>
                </c:pt>
                <c:pt idx="12">
                  <c:v>194</c:v>
                </c:pt>
                <c:pt idx="13">
                  <c:v>192</c:v>
                </c:pt>
                <c:pt idx="14">
                  <c:v>199</c:v>
                </c:pt>
              </c:numCache>
            </c:numRef>
          </c:val>
          <c:smooth val="0"/>
        </c:ser>
        <c:dLbls>
          <c:showLegendKey val="0"/>
          <c:showVal val="0"/>
          <c:showCatName val="0"/>
          <c:showSerName val="0"/>
          <c:showPercent val="0"/>
          <c:showBubbleSize val="0"/>
        </c:dLbls>
        <c:smooth val="0"/>
        <c:axId val="229123376"/>
        <c:axId val="229293256"/>
      </c:lineChart>
      <c:dateAx>
        <c:axId val="229123376"/>
        <c:scaling>
          <c:orientation val="minMax"/>
        </c:scaling>
        <c:delete val="1"/>
        <c:axPos val="b"/>
        <c:numFmt formatCode="yyyy/mm/dd/" sourceLinked="1"/>
        <c:majorTickMark val="out"/>
        <c:minorTickMark val="none"/>
        <c:tickLblPos val="nextTo"/>
        <c:crossAx val="229293256"/>
        <c:crosses val="autoZero"/>
        <c:auto val="1"/>
        <c:lblOffset val="100"/>
        <c:baseTimeUnit val="days"/>
      </c:dateAx>
      <c:valAx>
        <c:axId val="229293256"/>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85000"/>
              </a:schemeClr>
            </a:solidFill>
          </a:ln>
        </c:spPr>
        <c:txPr>
          <a:bodyPr/>
          <a:lstStyle/>
          <a:p>
            <a:pPr>
              <a:defRPr sz="800">
                <a:solidFill>
                  <a:schemeClr val="accent3"/>
                </a:solidFill>
              </a:defRPr>
            </a:pPr>
            <a:endParaRPr lang="lv-LV"/>
          </a:p>
        </c:txPr>
        <c:crossAx val="229123376"/>
        <c:crosses val="autoZero"/>
        <c:crossBetween val="between"/>
        <c:majorUnit val="10"/>
      </c:valAx>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lv-LV" sz="800">
                <a:solidFill>
                  <a:schemeClr val="accent3"/>
                </a:solidFill>
              </a:rPr>
              <a:t>SADEDZINĀTĀS KALORIJAS</a:t>
            </a:r>
          </a:p>
        </c:rich>
      </c:tx>
      <c:layout/>
      <c:overlay val="0"/>
    </c:title>
    <c:autoTitleDeleted val="0"/>
    <c:plotArea>
      <c:layout/>
      <c:lineChart>
        <c:grouping val="standard"/>
        <c:varyColors val="0"/>
        <c:ser>
          <c:idx val="0"/>
          <c:order val="0"/>
          <c:spPr>
            <a:ln>
              <a:solidFill>
                <a:schemeClr val="accent2">
                  <a:lumMod val="75000"/>
                </a:schemeClr>
              </a:solidFill>
            </a:ln>
          </c:spPr>
          <c:marker>
            <c:symbol val="none"/>
          </c:marker>
          <c:cat>
            <c:numRef>
              <c:f>'Datu Ievades'!$B$7:$B$21</c:f>
              <c:numCache>
                <c:formatCode>yyyy/mm/dd/</c:formatCode>
                <c:ptCount val="15"/>
                <c:pt idx="0">
                  <c:v>41061</c:v>
                </c:pt>
                <c:pt idx="1">
                  <c:v>41062</c:v>
                </c:pt>
                <c:pt idx="2">
                  <c:v>41063</c:v>
                </c:pt>
                <c:pt idx="3">
                  <c:v>41064</c:v>
                </c:pt>
                <c:pt idx="4">
                  <c:v>41065</c:v>
                </c:pt>
                <c:pt idx="5">
                  <c:v>41066</c:v>
                </c:pt>
                <c:pt idx="6">
                  <c:v>41067</c:v>
                </c:pt>
                <c:pt idx="7">
                  <c:v>41068</c:v>
                </c:pt>
                <c:pt idx="8">
                  <c:v>41069</c:v>
                </c:pt>
                <c:pt idx="9">
                  <c:v>41070</c:v>
                </c:pt>
                <c:pt idx="10">
                  <c:v>41071</c:v>
                </c:pt>
                <c:pt idx="11">
                  <c:v>41072</c:v>
                </c:pt>
                <c:pt idx="12">
                  <c:v>41073</c:v>
                </c:pt>
                <c:pt idx="13">
                  <c:v>41074</c:v>
                </c:pt>
                <c:pt idx="14">
                  <c:v>41075</c:v>
                </c:pt>
              </c:numCache>
            </c:numRef>
          </c:cat>
          <c:val>
            <c:numRef>
              <c:f>'Datu Ievades'!$D$7:$D$21</c:f>
              <c:numCache>
                <c:formatCode>General</c:formatCode>
                <c:ptCount val="15"/>
                <c:pt idx="0">
                  <c:v>1500</c:v>
                </c:pt>
                <c:pt idx="1">
                  <c:v>2000</c:v>
                </c:pt>
                <c:pt idx="2">
                  <c:v>2000</c:v>
                </c:pt>
                <c:pt idx="3">
                  <c:v>2000</c:v>
                </c:pt>
                <c:pt idx="4">
                  <c:v>1500</c:v>
                </c:pt>
                <c:pt idx="5">
                  <c:v>1400</c:v>
                </c:pt>
                <c:pt idx="6">
                  <c:v>2000</c:v>
                </c:pt>
                <c:pt idx="7">
                  <c:v>1100</c:v>
                </c:pt>
                <c:pt idx="8">
                  <c:v>1100</c:v>
                </c:pt>
                <c:pt idx="9">
                  <c:v>1800</c:v>
                </c:pt>
                <c:pt idx="10">
                  <c:v>2000</c:v>
                </c:pt>
                <c:pt idx="11">
                  <c:v>2000</c:v>
                </c:pt>
                <c:pt idx="12">
                  <c:v>1300</c:v>
                </c:pt>
                <c:pt idx="13">
                  <c:v>1100</c:v>
                </c:pt>
                <c:pt idx="14">
                  <c:v>1200</c:v>
                </c:pt>
              </c:numCache>
            </c:numRef>
          </c:val>
          <c:smooth val="0"/>
        </c:ser>
        <c:dLbls>
          <c:showLegendKey val="0"/>
          <c:showVal val="0"/>
          <c:showCatName val="0"/>
          <c:showSerName val="0"/>
          <c:showPercent val="0"/>
          <c:showBubbleSize val="0"/>
        </c:dLbls>
        <c:smooth val="0"/>
        <c:axId val="229500824"/>
        <c:axId val="229501208"/>
      </c:lineChart>
      <c:dateAx>
        <c:axId val="229500824"/>
        <c:scaling>
          <c:orientation val="minMax"/>
        </c:scaling>
        <c:delete val="1"/>
        <c:axPos val="b"/>
        <c:numFmt formatCode="yyyy/mm/dd/" sourceLinked="1"/>
        <c:majorTickMark val="out"/>
        <c:minorTickMark val="none"/>
        <c:tickLblPos val="nextTo"/>
        <c:crossAx val="229501208"/>
        <c:crosses val="autoZero"/>
        <c:auto val="1"/>
        <c:lblOffset val="100"/>
        <c:baseTimeUnit val="days"/>
      </c:dateAx>
      <c:valAx>
        <c:axId val="229501208"/>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85000"/>
              </a:schemeClr>
            </a:solidFill>
          </a:ln>
        </c:spPr>
        <c:txPr>
          <a:bodyPr/>
          <a:lstStyle/>
          <a:p>
            <a:pPr>
              <a:defRPr sz="800">
                <a:solidFill>
                  <a:schemeClr val="accent3"/>
                </a:solidFill>
              </a:defRPr>
            </a:pPr>
            <a:endParaRPr lang="lv-LV"/>
          </a:p>
        </c:txPr>
        <c:crossAx val="229500824"/>
        <c:crosses val="autoZero"/>
        <c:crossBetween val="between"/>
        <c:majorUnit val="1000"/>
        <c:minorUnit val="100"/>
      </c:valAx>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lv-LV" sz="800">
                <a:solidFill>
                  <a:schemeClr val="accent3"/>
                </a:solidFill>
              </a:rPr>
              <a:t>ASINS</a:t>
            </a:r>
            <a:r>
              <a:rPr lang="lv-LV" sz="800" baseline="0">
                <a:solidFill>
                  <a:schemeClr val="accent3"/>
                </a:solidFill>
              </a:rPr>
              <a:t> SPIEDIENS</a:t>
            </a:r>
            <a:endParaRPr lang="lv-LV" sz="800">
              <a:solidFill>
                <a:schemeClr val="accent3"/>
              </a:solidFill>
            </a:endParaRPr>
          </a:p>
        </c:rich>
      </c:tx>
      <c:layout/>
      <c:overlay val="0"/>
    </c:title>
    <c:autoTitleDeleted val="0"/>
    <c:plotArea>
      <c:layout/>
      <c:lineChart>
        <c:grouping val="standard"/>
        <c:varyColors val="0"/>
        <c:ser>
          <c:idx val="0"/>
          <c:order val="0"/>
          <c:tx>
            <c:strRef>
              <c:f>'Datu Ievades'!$J$6</c:f>
              <c:strCache>
                <c:ptCount val="1"/>
                <c:pt idx="0">
                  <c:v>SISTOLISKAIS ASINSSPIEDIENS</c:v>
                </c:pt>
              </c:strCache>
            </c:strRef>
          </c:tx>
          <c:spPr>
            <a:ln>
              <a:solidFill>
                <a:schemeClr val="accent2"/>
              </a:solidFill>
            </a:ln>
          </c:spPr>
          <c:marker>
            <c:symbol val="none"/>
          </c:marker>
          <c:cat>
            <c:numRef>
              <c:f>'Datu Ievades'!$B$7:$B$21</c:f>
              <c:numCache>
                <c:formatCode>yyyy/mm/dd/</c:formatCode>
                <c:ptCount val="15"/>
                <c:pt idx="0">
                  <c:v>41061</c:v>
                </c:pt>
                <c:pt idx="1">
                  <c:v>41062</c:v>
                </c:pt>
                <c:pt idx="2">
                  <c:v>41063</c:v>
                </c:pt>
                <c:pt idx="3">
                  <c:v>41064</c:v>
                </c:pt>
                <c:pt idx="4">
                  <c:v>41065</c:v>
                </c:pt>
                <c:pt idx="5">
                  <c:v>41066</c:v>
                </c:pt>
                <c:pt idx="6">
                  <c:v>41067</c:v>
                </c:pt>
                <c:pt idx="7">
                  <c:v>41068</c:v>
                </c:pt>
                <c:pt idx="8">
                  <c:v>41069</c:v>
                </c:pt>
                <c:pt idx="9">
                  <c:v>41070</c:v>
                </c:pt>
                <c:pt idx="10">
                  <c:v>41071</c:v>
                </c:pt>
                <c:pt idx="11">
                  <c:v>41072</c:v>
                </c:pt>
                <c:pt idx="12">
                  <c:v>41073</c:v>
                </c:pt>
                <c:pt idx="13">
                  <c:v>41074</c:v>
                </c:pt>
                <c:pt idx="14">
                  <c:v>41075</c:v>
                </c:pt>
              </c:numCache>
            </c:numRef>
          </c:cat>
          <c:val>
            <c:numRef>
              <c:f>'Datu Ievades'!$J$7:$J$21</c:f>
              <c:numCache>
                <c:formatCode>General</c:formatCode>
                <c:ptCount val="15"/>
                <c:pt idx="0">
                  <c:v>125</c:v>
                </c:pt>
                <c:pt idx="1">
                  <c:v>125</c:v>
                </c:pt>
                <c:pt idx="2">
                  <c:v>124</c:v>
                </c:pt>
                <c:pt idx="3">
                  <c:v>135</c:v>
                </c:pt>
                <c:pt idx="4">
                  <c:v>130</c:v>
                </c:pt>
                <c:pt idx="5">
                  <c:v>120</c:v>
                </c:pt>
                <c:pt idx="6">
                  <c:v>120</c:v>
                </c:pt>
                <c:pt idx="7">
                  <c:v>130</c:v>
                </c:pt>
                <c:pt idx="8">
                  <c:v>130</c:v>
                </c:pt>
                <c:pt idx="9">
                  <c:v>130</c:v>
                </c:pt>
                <c:pt idx="10">
                  <c:v>125</c:v>
                </c:pt>
                <c:pt idx="11">
                  <c:v>130</c:v>
                </c:pt>
                <c:pt idx="12">
                  <c:v>120</c:v>
                </c:pt>
                <c:pt idx="13">
                  <c:v>125</c:v>
                </c:pt>
                <c:pt idx="14">
                  <c:v>130</c:v>
                </c:pt>
              </c:numCache>
            </c:numRef>
          </c:val>
          <c:smooth val="0"/>
        </c:ser>
        <c:ser>
          <c:idx val="1"/>
          <c:order val="1"/>
          <c:tx>
            <c:strRef>
              <c:f>'Datu Ievades'!$K$6</c:f>
              <c:strCache>
                <c:ptCount val="1"/>
                <c:pt idx="0">
                  <c:v>DIASTOLISKAIS ASINSSPIEDIENS</c:v>
                </c:pt>
              </c:strCache>
            </c:strRef>
          </c:tx>
          <c:spPr>
            <a:ln>
              <a:solidFill>
                <a:schemeClr val="accent2">
                  <a:lumMod val="50000"/>
                </a:schemeClr>
              </a:solidFill>
            </a:ln>
          </c:spPr>
          <c:marker>
            <c:symbol val="none"/>
          </c:marker>
          <c:val>
            <c:numRef>
              <c:f>'Datu Ievades'!$K$7:$K$21</c:f>
              <c:numCache>
                <c:formatCode>General</c:formatCode>
                <c:ptCount val="15"/>
                <c:pt idx="0">
                  <c:v>75</c:v>
                </c:pt>
                <c:pt idx="1">
                  <c:v>75</c:v>
                </c:pt>
                <c:pt idx="2">
                  <c:v>75</c:v>
                </c:pt>
                <c:pt idx="3">
                  <c:v>70</c:v>
                </c:pt>
                <c:pt idx="4">
                  <c:v>75</c:v>
                </c:pt>
                <c:pt idx="5">
                  <c:v>75</c:v>
                </c:pt>
                <c:pt idx="6">
                  <c:v>75</c:v>
                </c:pt>
                <c:pt idx="7">
                  <c:v>70</c:v>
                </c:pt>
                <c:pt idx="8">
                  <c:v>75</c:v>
                </c:pt>
                <c:pt idx="9">
                  <c:v>75</c:v>
                </c:pt>
                <c:pt idx="10">
                  <c:v>75</c:v>
                </c:pt>
                <c:pt idx="11">
                  <c:v>75</c:v>
                </c:pt>
                <c:pt idx="12">
                  <c:v>75</c:v>
                </c:pt>
                <c:pt idx="13">
                  <c:v>75</c:v>
                </c:pt>
                <c:pt idx="14">
                  <c:v>75</c:v>
                </c:pt>
              </c:numCache>
            </c:numRef>
          </c:val>
          <c:smooth val="0"/>
        </c:ser>
        <c:dLbls>
          <c:showLegendKey val="0"/>
          <c:showVal val="0"/>
          <c:showCatName val="0"/>
          <c:showSerName val="0"/>
          <c:showPercent val="0"/>
          <c:showBubbleSize val="0"/>
        </c:dLbls>
        <c:smooth val="0"/>
        <c:axId val="229243432"/>
        <c:axId val="229517200"/>
      </c:lineChart>
      <c:dateAx>
        <c:axId val="229243432"/>
        <c:scaling>
          <c:orientation val="minMax"/>
        </c:scaling>
        <c:delete val="1"/>
        <c:axPos val="b"/>
        <c:numFmt formatCode="yyyy/mm/dd/" sourceLinked="1"/>
        <c:majorTickMark val="out"/>
        <c:minorTickMark val="none"/>
        <c:tickLblPos val="nextTo"/>
        <c:crossAx val="229517200"/>
        <c:crosses val="autoZero"/>
        <c:auto val="1"/>
        <c:lblOffset val="100"/>
        <c:baseTimeUnit val="days"/>
      </c:dateAx>
      <c:valAx>
        <c:axId val="229517200"/>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85000"/>
              </a:schemeClr>
            </a:solidFill>
          </a:ln>
        </c:spPr>
        <c:txPr>
          <a:bodyPr/>
          <a:lstStyle/>
          <a:p>
            <a:pPr>
              <a:defRPr sz="800">
                <a:solidFill>
                  <a:schemeClr val="accent3"/>
                </a:solidFill>
              </a:defRPr>
            </a:pPr>
            <a:endParaRPr lang="lv-LV"/>
          </a:p>
        </c:txPr>
        <c:crossAx val="229243432"/>
        <c:crosses val="autoZero"/>
        <c:crossBetween val="between"/>
      </c:valAx>
      <c:spPr>
        <a:ln>
          <a:solidFill>
            <a:schemeClr val="bg1">
              <a:lumMod val="85000"/>
            </a:schemeClr>
          </a:solidFill>
        </a:ln>
      </c:spPr>
    </c:plotArea>
    <c:legend>
      <c:legendPos val="t"/>
      <c:layout/>
      <c:overlay val="0"/>
      <c:txPr>
        <a:bodyPr/>
        <a:lstStyle/>
        <a:p>
          <a:pPr>
            <a:defRPr sz="800">
              <a:solidFill>
                <a:schemeClr val="accent3"/>
              </a:solidFill>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200"/>
            </a:pPr>
            <a:r>
              <a:rPr lang="lv-LV" sz="800">
                <a:solidFill>
                  <a:schemeClr val="accent3"/>
                </a:solidFill>
              </a:rPr>
              <a:t>PULSS UN ELPOŠANAS ĀTRUMS</a:t>
            </a:r>
          </a:p>
        </c:rich>
      </c:tx>
      <c:layout/>
      <c:overlay val="0"/>
    </c:title>
    <c:autoTitleDeleted val="0"/>
    <c:plotArea>
      <c:layout/>
      <c:lineChart>
        <c:grouping val="standard"/>
        <c:varyColors val="0"/>
        <c:ser>
          <c:idx val="0"/>
          <c:order val="0"/>
          <c:tx>
            <c:strRef>
              <c:f>'Datu Ievades'!$L$6</c:f>
              <c:strCache>
                <c:ptCount val="1"/>
                <c:pt idx="0">
                  <c:v>PULSS MIERA STĀVOKLĪ</c:v>
                </c:pt>
              </c:strCache>
            </c:strRef>
          </c:tx>
          <c:spPr>
            <a:ln>
              <a:solidFill>
                <a:schemeClr val="accent2"/>
              </a:solidFill>
            </a:ln>
          </c:spPr>
          <c:marker>
            <c:symbol val="none"/>
          </c:marker>
          <c:cat>
            <c:numRef>
              <c:f>'Datu Ievades'!$B$7:$B$21</c:f>
              <c:numCache>
                <c:formatCode>yyyy/mm/dd/</c:formatCode>
                <c:ptCount val="15"/>
                <c:pt idx="0">
                  <c:v>41061</c:v>
                </c:pt>
                <c:pt idx="1">
                  <c:v>41062</c:v>
                </c:pt>
                <c:pt idx="2">
                  <c:v>41063</c:v>
                </c:pt>
                <c:pt idx="3">
                  <c:v>41064</c:v>
                </c:pt>
                <c:pt idx="4">
                  <c:v>41065</c:v>
                </c:pt>
                <c:pt idx="5">
                  <c:v>41066</c:v>
                </c:pt>
                <c:pt idx="6">
                  <c:v>41067</c:v>
                </c:pt>
                <c:pt idx="7">
                  <c:v>41068</c:v>
                </c:pt>
                <c:pt idx="8">
                  <c:v>41069</c:v>
                </c:pt>
                <c:pt idx="9">
                  <c:v>41070</c:v>
                </c:pt>
                <c:pt idx="10">
                  <c:v>41071</c:v>
                </c:pt>
                <c:pt idx="11">
                  <c:v>41072</c:v>
                </c:pt>
                <c:pt idx="12">
                  <c:v>41073</c:v>
                </c:pt>
                <c:pt idx="13">
                  <c:v>41074</c:v>
                </c:pt>
                <c:pt idx="14">
                  <c:v>41075</c:v>
                </c:pt>
              </c:numCache>
            </c:numRef>
          </c:cat>
          <c:val>
            <c:numRef>
              <c:f>'Datu Ievades'!$L$7:$L$21</c:f>
              <c:numCache>
                <c:formatCode>General</c:formatCode>
                <c:ptCount val="15"/>
                <c:pt idx="0">
                  <c:v>65</c:v>
                </c:pt>
                <c:pt idx="1">
                  <c:v>63</c:v>
                </c:pt>
                <c:pt idx="2">
                  <c:v>65</c:v>
                </c:pt>
                <c:pt idx="3">
                  <c:v>60</c:v>
                </c:pt>
                <c:pt idx="4">
                  <c:v>60</c:v>
                </c:pt>
                <c:pt idx="5">
                  <c:v>65</c:v>
                </c:pt>
                <c:pt idx="6">
                  <c:v>65</c:v>
                </c:pt>
                <c:pt idx="7">
                  <c:v>65</c:v>
                </c:pt>
                <c:pt idx="8">
                  <c:v>65</c:v>
                </c:pt>
                <c:pt idx="9">
                  <c:v>60</c:v>
                </c:pt>
                <c:pt idx="10">
                  <c:v>55</c:v>
                </c:pt>
                <c:pt idx="11">
                  <c:v>65</c:v>
                </c:pt>
                <c:pt idx="12">
                  <c:v>60</c:v>
                </c:pt>
                <c:pt idx="13">
                  <c:v>60</c:v>
                </c:pt>
                <c:pt idx="14">
                  <c:v>55</c:v>
                </c:pt>
              </c:numCache>
            </c:numRef>
          </c:val>
          <c:smooth val="0"/>
        </c:ser>
        <c:ser>
          <c:idx val="1"/>
          <c:order val="1"/>
          <c:tx>
            <c:strRef>
              <c:f>'Datu Ievades'!$M$6</c:f>
              <c:strCache>
                <c:ptCount val="1"/>
                <c:pt idx="0">
                  <c:v>ELPOŠANAS ĀTRUMS</c:v>
                </c:pt>
              </c:strCache>
            </c:strRef>
          </c:tx>
          <c:spPr>
            <a:ln>
              <a:solidFill>
                <a:schemeClr val="accent2">
                  <a:lumMod val="50000"/>
                </a:schemeClr>
              </a:solidFill>
            </a:ln>
          </c:spPr>
          <c:marker>
            <c:symbol val="none"/>
          </c:marker>
          <c:val>
            <c:numRef>
              <c:f>'Datu Ievades'!$M$7:$M$21</c:f>
              <c:numCache>
                <c:formatCode>General</c:formatCode>
                <c:ptCount val="1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numCache>
            </c:numRef>
          </c:val>
          <c:smooth val="0"/>
        </c:ser>
        <c:dLbls>
          <c:showLegendKey val="0"/>
          <c:showVal val="0"/>
          <c:showCatName val="0"/>
          <c:showSerName val="0"/>
          <c:showPercent val="0"/>
          <c:showBubbleSize val="0"/>
        </c:dLbls>
        <c:smooth val="0"/>
        <c:axId val="229510232"/>
        <c:axId val="229608064"/>
      </c:lineChart>
      <c:dateAx>
        <c:axId val="229510232"/>
        <c:scaling>
          <c:orientation val="minMax"/>
        </c:scaling>
        <c:delete val="1"/>
        <c:axPos val="b"/>
        <c:numFmt formatCode="yyyy/mm/dd/" sourceLinked="1"/>
        <c:majorTickMark val="out"/>
        <c:minorTickMark val="none"/>
        <c:tickLblPos val="nextTo"/>
        <c:crossAx val="229608064"/>
        <c:crosses val="autoZero"/>
        <c:auto val="1"/>
        <c:lblOffset val="100"/>
        <c:baseTimeUnit val="days"/>
      </c:dateAx>
      <c:valAx>
        <c:axId val="229608064"/>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85000"/>
              </a:schemeClr>
            </a:solidFill>
          </a:ln>
        </c:spPr>
        <c:txPr>
          <a:bodyPr/>
          <a:lstStyle/>
          <a:p>
            <a:pPr>
              <a:defRPr sz="800">
                <a:solidFill>
                  <a:schemeClr val="accent3"/>
                </a:solidFill>
              </a:defRPr>
            </a:pPr>
            <a:endParaRPr lang="lv-LV"/>
          </a:p>
        </c:txPr>
        <c:crossAx val="229510232"/>
        <c:crosses val="autoZero"/>
        <c:crossBetween val="between"/>
      </c:valAx>
      <c:spPr>
        <a:noFill/>
        <a:ln>
          <a:solidFill>
            <a:schemeClr val="bg1">
              <a:lumMod val="85000"/>
            </a:schemeClr>
          </a:solidFill>
        </a:ln>
      </c:spPr>
    </c:plotArea>
    <c:legend>
      <c:legendPos val="t"/>
      <c:layout/>
      <c:overlay val="0"/>
      <c:txPr>
        <a:bodyPr/>
        <a:lstStyle/>
        <a:p>
          <a:pPr>
            <a:defRPr sz="800">
              <a:solidFill>
                <a:schemeClr val="accent3"/>
              </a:solidFill>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97118911282789"/>
          <c:y val="0.29692837900044694"/>
          <c:w val="0.31936884818727407"/>
          <c:h val="0.5235922294386528"/>
        </c:manualLayout>
      </c:layout>
      <c:barChart>
        <c:barDir val="col"/>
        <c:grouping val="stacked"/>
        <c:varyColors val="0"/>
        <c:ser>
          <c:idx val="0"/>
          <c:order val="1"/>
          <c:tx>
            <c:v>WeightToGo</c:v>
          </c:tx>
          <c:invertIfNegative val="0"/>
          <c:dPt>
            <c:idx val="0"/>
            <c:invertIfNegative val="0"/>
            <c:bubble3D val="0"/>
            <c:spPr>
              <a:solidFill>
                <a:schemeClr val="bg1">
                  <a:lumMod val="85000"/>
                </a:schemeClr>
              </a:solidFill>
            </c:spPr>
          </c:dPt>
          <c:val>
            <c:numRef>
              <c:f>'Informācijas panelis'!$G$18</c:f>
              <c:numCache>
                <c:formatCode>0.0</c:formatCode>
                <c:ptCount val="1"/>
                <c:pt idx="0">
                  <c:v>30</c:v>
                </c:pt>
              </c:numCache>
            </c:numRef>
          </c:val>
        </c:ser>
        <c:dLbls>
          <c:showLegendKey val="0"/>
          <c:showVal val="0"/>
          <c:showCatName val="0"/>
          <c:showSerName val="0"/>
          <c:showPercent val="0"/>
          <c:showBubbleSize val="0"/>
        </c:dLbls>
        <c:gapWidth val="35"/>
        <c:overlap val="100"/>
        <c:axId val="229996304"/>
        <c:axId val="229993872"/>
      </c:barChart>
      <c:barChart>
        <c:barDir val="col"/>
        <c:grouping val="stacked"/>
        <c:varyColors val="0"/>
        <c:ser>
          <c:idx val="1"/>
          <c:order val="0"/>
          <c:tx>
            <c:v>Progress</c:v>
          </c:tx>
          <c:spPr>
            <a:solidFill>
              <a:schemeClr val="accent1"/>
            </a:solidFill>
            <a:ln w="38100">
              <a:noFill/>
            </a:ln>
          </c:spPr>
          <c:invertIfNegative val="0"/>
          <c:cat>
            <c:numRef>
              <c:f>'Informācijas panelis'!$G$19</c:f>
              <c:numCache>
                <c:formatCode>0.00%</c:formatCode>
                <c:ptCount val="1"/>
                <c:pt idx="0">
                  <c:v>0.36666666666666664</c:v>
                </c:pt>
              </c:numCache>
            </c:numRef>
          </c:cat>
          <c:val>
            <c:numRef>
              <c:f>'Informācijas panelis'!$G$19</c:f>
              <c:numCache>
                <c:formatCode>0.00%</c:formatCode>
                <c:ptCount val="1"/>
                <c:pt idx="0">
                  <c:v>0.36666666666666664</c:v>
                </c:pt>
              </c:numCache>
            </c:numRef>
          </c:val>
        </c:ser>
        <c:dLbls>
          <c:showLegendKey val="0"/>
          <c:showVal val="0"/>
          <c:showCatName val="0"/>
          <c:showSerName val="0"/>
          <c:showPercent val="0"/>
          <c:showBubbleSize val="0"/>
        </c:dLbls>
        <c:gapWidth val="35"/>
        <c:overlap val="100"/>
        <c:axId val="121740136"/>
        <c:axId val="229996688"/>
      </c:barChart>
      <c:valAx>
        <c:axId val="229993872"/>
        <c:scaling>
          <c:orientation val="minMax"/>
          <c:max val="1"/>
          <c:min val="0"/>
        </c:scaling>
        <c:delete val="0"/>
        <c:axPos val="r"/>
        <c:numFmt formatCode="0%" sourceLinked="0"/>
        <c:majorTickMark val="out"/>
        <c:minorTickMark val="none"/>
        <c:tickLblPos val="nextTo"/>
        <c:spPr>
          <a:noFill/>
          <a:ln>
            <a:solidFill>
              <a:schemeClr val="bg1">
                <a:lumMod val="85000"/>
              </a:schemeClr>
            </a:solidFill>
          </a:ln>
        </c:spPr>
        <c:txPr>
          <a:bodyPr/>
          <a:lstStyle/>
          <a:p>
            <a:pPr>
              <a:defRPr sz="700">
                <a:solidFill>
                  <a:schemeClr val="accent3"/>
                </a:solidFill>
              </a:defRPr>
            </a:pPr>
            <a:endParaRPr lang="lv-LV"/>
          </a:p>
        </c:txPr>
        <c:crossAx val="229996304"/>
        <c:crosses val="max"/>
        <c:crossBetween val="between"/>
        <c:majorUnit val="0.2"/>
        <c:minorUnit val="2.0000000000000004E-2"/>
      </c:valAx>
      <c:catAx>
        <c:axId val="229996304"/>
        <c:scaling>
          <c:orientation val="minMax"/>
        </c:scaling>
        <c:delete val="1"/>
        <c:axPos val="b"/>
        <c:numFmt formatCode="0.00%" sourceLinked="1"/>
        <c:majorTickMark val="out"/>
        <c:minorTickMark val="none"/>
        <c:tickLblPos val="nextTo"/>
        <c:crossAx val="229993872"/>
        <c:crosses val="autoZero"/>
        <c:auto val="1"/>
        <c:lblAlgn val="ctr"/>
        <c:lblOffset val="100"/>
        <c:noMultiLvlLbl val="0"/>
      </c:catAx>
      <c:valAx>
        <c:axId val="229996688"/>
        <c:scaling>
          <c:orientation val="minMax"/>
          <c:max val="1"/>
          <c:min val="0"/>
        </c:scaling>
        <c:delete val="0"/>
        <c:axPos val="l"/>
        <c:numFmt formatCode="0%" sourceLinked="0"/>
        <c:majorTickMark val="out"/>
        <c:minorTickMark val="none"/>
        <c:tickLblPos val="nextTo"/>
        <c:spPr>
          <a:ln>
            <a:solidFill>
              <a:schemeClr val="bg1">
                <a:lumMod val="85000"/>
              </a:schemeClr>
            </a:solidFill>
          </a:ln>
        </c:spPr>
        <c:txPr>
          <a:bodyPr/>
          <a:lstStyle/>
          <a:p>
            <a:pPr>
              <a:defRPr sz="700">
                <a:solidFill>
                  <a:schemeClr val="accent3"/>
                </a:solidFill>
              </a:defRPr>
            </a:pPr>
            <a:endParaRPr lang="lv-LV"/>
          </a:p>
        </c:txPr>
        <c:crossAx val="121740136"/>
        <c:crosses val="autoZero"/>
        <c:crossBetween val="between"/>
        <c:majorUnit val="0.2"/>
        <c:minorUnit val="1.0000000000000002E-2"/>
      </c:valAx>
      <c:catAx>
        <c:axId val="121740136"/>
        <c:scaling>
          <c:orientation val="minMax"/>
        </c:scaling>
        <c:delete val="1"/>
        <c:axPos val="b"/>
        <c:numFmt formatCode="0.00%" sourceLinked="1"/>
        <c:majorTickMark val="out"/>
        <c:minorTickMark val="none"/>
        <c:tickLblPos val="nextTo"/>
        <c:crossAx val="229996688"/>
        <c:crosses val="autoZero"/>
        <c:auto val="1"/>
        <c:lblAlgn val="ctr"/>
        <c:lblOffset val="100"/>
        <c:noMultiLvlLbl val="0"/>
      </c:catAx>
      <c:spPr>
        <a:solidFill>
          <a:schemeClr val="bg1"/>
        </a:solid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pPr>
            <a:r>
              <a:rPr lang="lv-LV" sz="800">
                <a:solidFill>
                  <a:schemeClr val="accent3"/>
                </a:solidFill>
              </a:rPr>
              <a:t>ŪDENS (UNCES)</a:t>
            </a:r>
          </a:p>
        </c:rich>
      </c:tx>
      <c:layout/>
      <c:overlay val="0"/>
    </c:title>
    <c:autoTitleDeleted val="0"/>
    <c:plotArea>
      <c:layout/>
      <c:areaChart>
        <c:grouping val="standard"/>
        <c:varyColors val="0"/>
        <c:ser>
          <c:idx val="0"/>
          <c:order val="0"/>
          <c:tx>
            <c:strRef>
              <c:f>'Datu Ievades'!$I$6</c:f>
              <c:strCache>
                <c:ptCount val="1"/>
                <c:pt idx="0">
                  <c:v>ŪDENS (UNCES)</c:v>
                </c:pt>
              </c:strCache>
            </c:strRef>
          </c:tx>
          <c:spPr>
            <a:solidFill>
              <a:schemeClr val="accent1"/>
            </a:solidFill>
          </c:spPr>
          <c:val>
            <c:numRef>
              <c:f>'Datu Ievades'!$I$7:$I$21</c:f>
              <c:numCache>
                <c:formatCode>General</c:formatCode>
                <c:ptCount val="15"/>
                <c:pt idx="0">
                  <c:v>50</c:v>
                </c:pt>
                <c:pt idx="1">
                  <c:v>64</c:v>
                </c:pt>
                <c:pt idx="2">
                  <c:v>64</c:v>
                </c:pt>
                <c:pt idx="3">
                  <c:v>55</c:v>
                </c:pt>
                <c:pt idx="4">
                  <c:v>100</c:v>
                </c:pt>
                <c:pt idx="5">
                  <c:v>90</c:v>
                </c:pt>
                <c:pt idx="6">
                  <c:v>65</c:v>
                </c:pt>
                <c:pt idx="7">
                  <c:v>60</c:v>
                </c:pt>
                <c:pt idx="8">
                  <c:v>100</c:v>
                </c:pt>
                <c:pt idx="9">
                  <c:v>45</c:v>
                </c:pt>
                <c:pt idx="10">
                  <c:v>90</c:v>
                </c:pt>
                <c:pt idx="11">
                  <c:v>50</c:v>
                </c:pt>
                <c:pt idx="12">
                  <c:v>55</c:v>
                </c:pt>
                <c:pt idx="13">
                  <c:v>75</c:v>
                </c:pt>
                <c:pt idx="14">
                  <c:v>55</c:v>
                </c:pt>
              </c:numCache>
            </c:numRef>
          </c:val>
        </c:ser>
        <c:dLbls>
          <c:showLegendKey val="0"/>
          <c:showVal val="0"/>
          <c:showCatName val="0"/>
          <c:showSerName val="0"/>
          <c:showPercent val="0"/>
          <c:showBubbleSize val="0"/>
        </c:dLbls>
        <c:axId val="230049968"/>
        <c:axId val="230050360"/>
      </c:areaChart>
      <c:catAx>
        <c:axId val="230049968"/>
        <c:scaling>
          <c:orientation val="minMax"/>
        </c:scaling>
        <c:delete val="1"/>
        <c:axPos val="b"/>
        <c:majorTickMark val="out"/>
        <c:minorTickMark val="none"/>
        <c:tickLblPos val="nextTo"/>
        <c:crossAx val="230050360"/>
        <c:crosses val="autoZero"/>
        <c:auto val="1"/>
        <c:lblAlgn val="ctr"/>
        <c:lblOffset val="100"/>
        <c:noMultiLvlLbl val="0"/>
      </c:catAx>
      <c:valAx>
        <c:axId val="230050360"/>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spPr>
          <a:ln>
            <a:solidFill>
              <a:schemeClr val="bg1">
                <a:lumMod val="85000"/>
              </a:schemeClr>
            </a:solidFill>
          </a:ln>
        </c:spPr>
        <c:txPr>
          <a:bodyPr/>
          <a:lstStyle/>
          <a:p>
            <a:pPr>
              <a:defRPr sz="800">
                <a:solidFill>
                  <a:schemeClr val="accent3"/>
                </a:solidFill>
              </a:defRPr>
            </a:pPr>
            <a:endParaRPr lang="lv-LV"/>
          </a:p>
        </c:txPr>
        <c:crossAx val="230049968"/>
        <c:crosses val="autoZero"/>
        <c:crossBetween val="midCat"/>
      </c:valAx>
      <c:spPr>
        <a:ln>
          <a:solidFill>
            <a:schemeClr val="bg1">
              <a:lumMod val="85000"/>
            </a:schemeClr>
          </a:solidFill>
        </a:ln>
      </c:spPr>
    </c:plotArea>
    <c:plotVisOnly val="1"/>
    <c:dispBlanksAs val="zero"/>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5498320774419331E-2"/>
          <c:y val="6.4690008647973155E-2"/>
          <c:w val="0.3358424067959247"/>
          <c:h val="0.84186886774939895"/>
        </c:manualLayout>
      </c:layout>
      <c:doughnutChart>
        <c:varyColors val="1"/>
        <c:ser>
          <c:idx val="0"/>
          <c:order val="0"/>
          <c:cat>
            <c:strRef>
              <c:f>'Informācijas panelis'!$B$34:$B$38</c:f>
              <c:strCache>
                <c:ptCount val="5"/>
                <c:pt idx="0">
                  <c:v>13% OLBALTUMVIELAS</c:v>
                </c:pt>
                <c:pt idx="1">
                  <c:v>51% OGĻHIDRĀTI</c:v>
                </c:pt>
                <c:pt idx="2">
                  <c:v>11% TAUKI</c:v>
                </c:pt>
                <c:pt idx="3">
                  <c:v>10% CUKURI</c:v>
                </c:pt>
                <c:pt idx="4">
                  <c:v>15% ŪDENS (UNCES)</c:v>
                </c:pt>
              </c:strCache>
            </c:strRef>
          </c:cat>
          <c:val>
            <c:numRef>
              <c:f>'Informācijas panelis'!$C$34:$C$38</c:f>
              <c:numCache>
                <c:formatCode>General</c:formatCode>
                <c:ptCount val="5"/>
                <c:pt idx="0">
                  <c:v>915</c:v>
                </c:pt>
                <c:pt idx="1">
                  <c:v>3460</c:v>
                </c:pt>
                <c:pt idx="2">
                  <c:v>745</c:v>
                </c:pt>
                <c:pt idx="3">
                  <c:v>675</c:v>
                </c:pt>
                <c:pt idx="4">
                  <c:v>1018</c:v>
                </c:pt>
              </c:numCache>
            </c:numRef>
          </c:val>
        </c:ser>
        <c:dLbls>
          <c:showLegendKey val="0"/>
          <c:showVal val="0"/>
          <c:showCatName val="0"/>
          <c:showSerName val="0"/>
          <c:showPercent val="0"/>
          <c:showBubbleSize val="0"/>
          <c:showLeaderLines val="1"/>
        </c:dLbls>
        <c:firstSliceAng val="0"/>
        <c:holeSize val="42"/>
      </c:doughnutChart>
    </c:plotArea>
    <c:legend>
      <c:legendPos val="r"/>
      <c:layout>
        <c:manualLayout>
          <c:xMode val="edge"/>
          <c:yMode val="edge"/>
          <c:x val="0.4439716648322185"/>
          <c:y val="6.7771132069491674E-2"/>
          <c:w val="0.43273084412835489"/>
          <c:h val="0.86445773586101671"/>
        </c:manualLayout>
      </c:layout>
      <c:overlay val="0"/>
      <c:txPr>
        <a:bodyPr/>
        <a:lstStyle/>
        <a:p>
          <a:pPr>
            <a:defRPr sz="800">
              <a:solidFill>
                <a:schemeClr val="accent3"/>
              </a:solidFill>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Spin" dx="16" fmlaLink="$D$8" max="12" min="1" page="10" val="5"/>
</file>

<file path=xl/ctrlProps/ctrlProp2.xml><?xml version="1.0" encoding="utf-8"?>
<formControlPr xmlns="http://schemas.microsoft.com/office/spreadsheetml/2009/9/main" objectType="Spin" dx="16" fmlaLink="$E$8" max="11" page="10" val="10"/>
</file>

<file path=xl/drawings/_rels/drawing1.xml.rels><?xml version="1.0" encoding="UTF-8" standalone="yes"?>
<Relationships xmlns="http://schemas.openxmlformats.org/package/2006/relationships"><Relationship Id="rId8" Type="http://schemas.openxmlformats.org/officeDocument/2006/relationships/hyperlink" Target="#'&#310;MI inform&#257;cija'!A1"/><Relationship Id="rId3" Type="http://schemas.openxmlformats.org/officeDocument/2006/relationships/chart" Target="../charts/chart3.xml"/><Relationship Id="rId7" Type="http://schemas.openxmlformats.org/officeDocument/2006/relationships/hyperlink" Target="#'Datu Ievad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7.xml"/></Relationships>
</file>

<file path=xl/drawings/_rels/drawing2.xml.rels><?xml version="1.0" encoding="UTF-8" standalone="yes"?>
<Relationships xmlns="http://schemas.openxmlformats.org/package/2006/relationships"><Relationship Id="rId2" Type="http://schemas.openxmlformats.org/officeDocument/2006/relationships/hyperlink" Target="#'&#310;MI inform&#257;cija'!A1"/><Relationship Id="rId1" Type="http://schemas.openxmlformats.org/officeDocument/2006/relationships/hyperlink" Target="#'Inform&#257;cijas panelis'!A1"/></Relationships>
</file>

<file path=xl/drawings/_rels/drawing3.xml.rels><?xml version="1.0" encoding="UTF-8" standalone="yes"?>
<Relationships xmlns="http://schemas.openxmlformats.org/package/2006/relationships"><Relationship Id="rId2" Type="http://schemas.openxmlformats.org/officeDocument/2006/relationships/hyperlink" Target="#'Datu Ievades'!A1"/><Relationship Id="rId1" Type="http://schemas.openxmlformats.org/officeDocument/2006/relationships/hyperlink" Target="#'Inform&#257;cijas panelis'!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7</xdr:row>
          <xdr:rowOff>28575</xdr:rowOff>
        </xdr:from>
        <xdr:to>
          <xdr:col>3</xdr:col>
          <xdr:colOff>114300</xdr:colOff>
          <xdr:row>7</xdr:row>
          <xdr:rowOff>228600</xdr:rowOff>
        </xdr:to>
        <xdr:sp macro="" textlink="">
          <xdr:nvSpPr>
            <xdr:cNvPr id="2049" name="Collas: skaitītājpoga" descr="Palielina vai samazina garumu pēdās šūnā D8."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7</xdr:row>
          <xdr:rowOff>28575</xdr:rowOff>
        </xdr:from>
        <xdr:to>
          <xdr:col>4</xdr:col>
          <xdr:colOff>104775</xdr:colOff>
          <xdr:row>7</xdr:row>
          <xdr:rowOff>228600</xdr:rowOff>
        </xdr:to>
        <xdr:sp macro="" textlink="">
          <xdr:nvSpPr>
            <xdr:cNvPr id="2050" name="Pēdas: skaitītājpoga" descr="Palielina vai samazina garumu collās šūnā E8."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xdr:from>
      <xdr:col>1</xdr:col>
      <xdr:colOff>0</xdr:colOff>
      <xdr:row>20</xdr:row>
      <xdr:rowOff>0</xdr:rowOff>
    </xdr:from>
    <xdr:to>
      <xdr:col>5</xdr:col>
      <xdr:colOff>0</xdr:colOff>
      <xdr:row>28</xdr:row>
      <xdr:rowOff>142875</xdr:rowOff>
    </xdr:to>
    <xdr:graphicFrame macro="">
      <xdr:nvGraphicFramePr>
        <xdr:cNvPr id="7" name="diagrammaSvars" descr="Līniju diagramma, kurā tiek sekots svara tendencei." title="Svar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20</xdr:row>
      <xdr:rowOff>0</xdr:rowOff>
    </xdr:from>
    <xdr:to>
      <xdr:col>10</xdr:col>
      <xdr:colOff>771525</xdr:colOff>
      <xdr:row>28</xdr:row>
      <xdr:rowOff>142875</xdr:rowOff>
    </xdr:to>
    <xdr:graphicFrame macro="">
      <xdr:nvGraphicFramePr>
        <xdr:cNvPr id="8" name="diagrammaSadedzinātāsKalorijas" descr="Līniju diagramma, kurā tiek sekots sadedzinātajām kalorijām." title="Sadedzinātās kalorija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9524</xdr:colOff>
      <xdr:row>41</xdr:row>
      <xdr:rowOff>114301</xdr:rowOff>
    </xdr:from>
    <xdr:to>
      <xdr:col>4</xdr:col>
      <xdr:colOff>752474</xdr:colOff>
      <xdr:row>53</xdr:row>
      <xdr:rowOff>57150</xdr:rowOff>
    </xdr:to>
    <xdr:graphicFrame macro="">
      <xdr:nvGraphicFramePr>
        <xdr:cNvPr id="9" name="diagrammaAS" descr="Diagramma, kurā redzama asinsspiediena tendence" title="Diagramm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114300</xdr:colOff>
      <xdr:row>41</xdr:row>
      <xdr:rowOff>114301</xdr:rowOff>
    </xdr:from>
    <xdr:to>
      <xdr:col>10</xdr:col>
      <xdr:colOff>771525</xdr:colOff>
      <xdr:row>53</xdr:row>
      <xdr:rowOff>57150</xdr:rowOff>
    </xdr:to>
    <xdr:graphicFrame macro="">
      <xdr:nvGraphicFramePr>
        <xdr:cNvPr id="10" name="chtHRandRR" descr="Diagrammā, kurā redzams pulsa un elpošanas ātruma miera stāvoklī tendence" title="Diagramm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3662</xdr:colOff>
      <xdr:row>0</xdr:row>
      <xdr:rowOff>0</xdr:rowOff>
    </xdr:from>
    <xdr:to>
      <xdr:col>8</xdr:col>
      <xdr:colOff>425695</xdr:colOff>
      <xdr:row>19</xdr:row>
      <xdr:rowOff>152400</xdr:rowOff>
    </xdr:to>
    <xdr:graphicFrame macro="">
      <xdr:nvGraphicFramePr>
        <xdr:cNvPr id="3" name="diagrammaProgress" descr="Atsevišķas kolonnas dati, kas seko svara zuduma progresam." title="Progress diagramma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76200</xdr:colOff>
      <xdr:row>30</xdr:row>
      <xdr:rowOff>38100</xdr:rowOff>
    </xdr:from>
    <xdr:to>
      <xdr:col>10</xdr:col>
      <xdr:colOff>771525</xdr:colOff>
      <xdr:row>39</xdr:row>
      <xdr:rowOff>142875</xdr:rowOff>
    </xdr:to>
    <xdr:graphicFrame macro="">
      <xdr:nvGraphicFramePr>
        <xdr:cNvPr id="16" name="diagrammaŪdensUnces" descr="Laukumu diagramma, kurā tiek sekots ūdens patēriņam uncēs." title="Ūdens patēriņš"/>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95250</xdr:colOff>
      <xdr:row>1</xdr:row>
      <xdr:rowOff>10278</xdr:rowOff>
    </xdr:from>
    <xdr:to>
      <xdr:col>10</xdr:col>
      <xdr:colOff>447675</xdr:colOff>
      <xdr:row>3</xdr:row>
      <xdr:rowOff>75737</xdr:rowOff>
    </xdr:to>
    <xdr:grpSp>
      <xdr:nvGrpSpPr>
        <xdr:cNvPr id="27" name="Grupa 5" descr="&quot;&quot;" title="Navigācija: mākslas darbs"/>
        <xdr:cNvGrpSpPr>
          <a:grpSpLocks noChangeAspect="1"/>
        </xdr:cNvGrpSpPr>
      </xdr:nvGrpSpPr>
      <xdr:grpSpPr bwMode="auto">
        <a:xfrm>
          <a:off x="95250" y="181728"/>
          <a:ext cx="8258175" cy="408359"/>
          <a:chOff x="9" y="0"/>
          <a:chExt cx="808" cy="44"/>
        </a:xfrm>
      </xdr:grpSpPr>
      <xdr:sp macro="" textlink="">
        <xdr:nvSpPr>
          <xdr:cNvPr id="32" name="Automātiska forma 4"/>
          <xdr:cNvSpPr>
            <a:spLocks noChangeAspect="1" noChangeArrowheads="1" noTextEdit="1"/>
          </xdr:cNvSpPr>
        </xdr:nvSpPr>
        <xdr:spPr bwMode="auto">
          <a:xfrm>
            <a:off x="9" y="0"/>
            <a:ext cx="784" cy="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 name="Taisnstūris 32"/>
          <xdr:cNvSpPr>
            <a:spLocks noChangeArrowheads="1"/>
          </xdr:cNvSpPr>
        </xdr:nvSpPr>
        <xdr:spPr bwMode="auto">
          <a:xfrm>
            <a:off x="9" y="0"/>
            <a:ext cx="808" cy="4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 name="Taisnstūris 10"/>
          <xdr:cNvSpPr>
            <a:spLocks noChangeArrowheads="1"/>
          </xdr:cNvSpPr>
        </xdr:nvSpPr>
        <xdr:spPr bwMode="auto">
          <a:xfrm>
            <a:off x="9" y="39"/>
            <a:ext cx="807" cy="5"/>
          </a:xfrm>
          <a:prstGeom prst="rect">
            <a:avLst/>
          </a:prstGeom>
          <a:solidFill>
            <a:schemeClr val="bg1"/>
          </a:solidFill>
          <a:ln w="0">
            <a:noFill/>
            <a:prstDash val="solid"/>
            <a:miter lim="800000"/>
            <a:headEnd/>
            <a:tailEnd/>
          </a:ln>
        </xdr:spPr>
      </xdr:sp>
      <xdr:sp macro="" textlink="">
        <xdr:nvSpPr>
          <xdr:cNvPr id="35" name="Brīvformas 34"/>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36" name="Brīvformas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31" name="Brīvformas 8"/>
          <xdr:cNvSpPr>
            <a:spLocks/>
          </xdr:cNvSpPr>
        </xdr:nvSpPr>
        <xdr:spPr bwMode="auto">
          <a:xfrm>
            <a:off x="49" y="0"/>
            <a:ext cx="297"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09" h="15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chemeClr val="bg1"/>
          </a:solidFill>
          <a:ln w="0">
            <a:noFill/>
            <a:prstDash val="solid"/>
            <a:round/>
            <a:headEnd/>
            <a:tailEnd/>
          </a:ln>
          <a:effectLst>
            <a:outerShdw blurRad="50800" dist="38100" dir="16200000" rotWithShape="0">
              <a:prstClr val="black">
                <a:alpha val="40000"/>
              </a:prstClr>
            </a:outerShdw>
          </a:effectLst>
        </xdr:spPr>
      </xdr:sp>
    </xdr:grpSp>
    <xdr:clientData/>
  </xdr:twoCellAnchor>
  <xdr:twoCellAnchor editAs="oneCell">
    <xdr:from>
      <xdr:col>1</xdr:col>
      <xdr:colOff>180975</xdr:colOff>
      <xdr:row>1</xdr:row>
      <xdr:rowOff>12573</xdr:rowOff>
    </xdr:from>
    <xdr:to>
      <xdr:col>3</xdr:col>
      <xdr:colOff>523876</xdr:colOff>
      <xdr:row>3</xdr:row>
      <xdr:rowOff>123825</xdr:rowOff>
    </xdr:to>
    <xdr:sp macro="" textlink="">
      <xdr:nvSpPr>
        <xdr:cNvPr id="28" name="Svara zaudēšanas izsekotājs" descr="navigācijas poga" title="Svara zaudēšanas izsekotājs"/>
        <xdr:cNvSpPr/>
      </xdr:nvSpPr>
      <xdr:spPr>
        <a:xfrm>
          <a:off x="495300" y="184023"/>
          <a:ext cx="2838451" cy="4541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2"/>
              </a:solidFill>
            </a:rPr>
            <a:t>SVARA ZAUDĒŠANAS IZSEKOTĀJS </a:t>
          </a:r>
        </a:p>
      </xdr:txBody>
    </xdr:sp>
    <xdr:clientData/>
  </xdr:twoCellAnchor>
  <xdr:twoCellAnchor editAs="oneCell">
    <xdr:from>
      <xdr:col>3</xdr:col>
      <xdr:colOff>734778</xdr:colOff>
      <xdr:row>1</xdr:row>
      <xdr:rowOff>7328</xdr:rowOff>
    </xdr:from>
    <xdr:to>
      <xdr:col>5</xdr:col>
      <xdr:colOff>87392</xdr:colOff>
      <xdr:row>3</xdr:row>
      <xdr:rowOff>15540</xdr:rowOff>
    </xdr:to>
    <xdr:sp macro="" textlink="">
      <xdr:nvSpPr>
        <xdr:cNvPr id="29" name="Datu Ievadi" descr="navigācijas poga" title="Datu Ievadi">
          <a:hlinkClick xmlns:r="http://schemas.openxmlformats.org/officeDocument/2006/relationships" r:id="rId7" tooltip="Noklikšķiniet, lai skatītu datu ierakstu lapu"/>
        </xdr:cNvPr>
        <xdr:cNvSpPr/>
      </xdr:nvSpPr>
      <xdr:spPr>
        <a:xfrm>
          <a:off x="3544653" y="178778"/>
          <a:ext cx="1381439" cy="3511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3">
                  <a:lumMod val="60000"/>
                  <a:lumOff val="40000"/>
                </a:schemeClr>
              </a:solidFill>
            </a:rPr>
            <a:t>DATU IEVADE</a:t>
          </a:r>
        </a:p>
      </xdr:txBody>
    </xdr:sp>
    <xdr:clientData/>
  </xdr:twoCellAnchor>
  <xdr:twoCellAnchor editAs="oneCell">
    <xdr:from>
      <xdr:col>6</xdr:col>
      <xdr:colOff>0</xdr:colOff>
      <xdr:row>0</xdr:row>
      <xdr:rowOff>38100</xdr:rowOff>
    </xdr:from>
    <xdr:to>
      <xdr:col>8</xdr:col>
      <xdr:colOff>142875</xdr:colOff>
      <xdr:row>3</xdr:row>
      <xdr:rowOff>123825</xdr:rowOff>
    </xdr:to>
    <xdr:sp macro="" textlink="">
      <xdr:nvSpPr>
        <xdr:cNvPr id="30" name="ĶMI informācija" descr="Navigācijas poga" title="ĶMI informācija">
          <a:hlinkClick xmlns:r="http://schemas.openxmlformats.org/officeDocument/2006/relationships" r:id="rId8" tooltip="Noklikšķiniet, lai skatītu ĶMI informāciju"/>
        </xdr:cNvPr>
        <xdr:cNvSpPr/>
      </xdr:nvSpPr>
      <xdr:spPr>
        <a:xfrm>
          <a:off x="5238750" y="38100"/>
          <a:ext cx="1381125" cy="600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3">
                  <a:lumMod val="60000"/>
                  <a:lumOff val="40000"/>
                </a:schemeClr>
              </a:solidFill>
            </a:rPr>
            <a:t>ĶMI INFORMĀCIJA </a:t>
          </a:r>
        </a:p>
      </xdr:txBody>
    </xdr:sp>
    <xdr:clientData/>
  </xdr:twoCellAnchor>
  <xdr:twoCellAnchor>
    <xdr:from>
      <xdr:col>0</xdr:col>
      <xdr:colOff>0</xdr:colOff>
      <xdr:row>30</xdr:row>
      <xdr:rowOff>42862</xdr:rowOff>
    </xdr:from>
    <xdr:to>
      <xdr:col>6</xdr:col>
      <xdr:colOff>200025</xdr:colOff>
      <xdr:row>40</xdr:row>
      <xdr:rowOff>160591</xdr:rowOff>
    </xdr:to>
    <xdr:graphicFrame macro="">
      <xdr:nvGraphicFramePr>
        <xdr:cNvPr id="2" name="diagrammaPatēriņš2" descr="Gredzena diagramma, kurā tiek sekots patēriņam, piemēram, olbaltumvielām, ogļhidrātiem, taukiem, cukuriem, ūdenim utt." title="Patēriņa tendenc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12713</xdr:rowOff>
    </xdr:from>
    <xdr:to>
      <xdr:col>9</xdr:col>
      <xdr:colOff>447675</xdr:colOff>
      <xdr:row>3</xdr:row>
      <xdr:rowOff>60338</xdr:rowOff>
    </xdr:to>
    <xdr:grpSp>
      <xdr:nvGrpSpPr>
        <xdr:cNvPr id="17" name="Navigācija: mākslas darbs" descr="&quot;&quot;" title="Navigācija: mākslas darbs"/>
        <xdr:cNvGrpSpPr>
          <a:grpSpLocks noChangeAspect="1"/>
        </xdr:cNvGrpSpPr>
      </xdr:nvGrpSpPr>
      <xdr:grpSpPr bwMode="auto">
        <a:xfrm>
          <a:off x="95250" y="184163"/>
          <a:ext cx="10325100" cy="390525"/>
          <a:chOff x="9" y="0"/>
          <a:chExt cx="1056" cy="42"/>
        </a:xfrm>
      </xdr:grpSpPr>
      <xdr:sp macro="" textlink="">
        <xdr:nvSpPr>
          <xdr:cNvPr id="25" name="Brīvformas  8"/>
          <xdr:cNvSpPr>
            <a:spLocks/>
          </xdr:cNvSpPr>
        </xdr:nvSpPr>
        <xdr:spPr bwMode="auto">
          <a:xfrm>
            <a:off x="49" y="0"/>
            <a:ext cx="297"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09" h="15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21" name="Automātiska forma 4"/>
          <xdr:cNvSpPr>
            <a:spLocks noChangeAspect="1" noChangeArrowheads="1" noTextEdit="1"/>
          </xdr:cNvSpPr>
        </xdr:nvSpPr>
        <xdr:spPr bwMode="auto">
          <a:xfrm>
            <a:off x="9" y="0"/>
            <a:ext cx="1056" cy="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 name="Taisnstūris 21"/>
          <xdr:cNvSpPr>
            <a:spLocks noChangeArrowheads="1"/>
          </xdr:cNvSpPr>
        </xdr:nvSpPr>
        <xdr:spPr bwMode="auto">
          <a:xfrm>
            <a:off x="9" y="0"/>
            <a:ext cx="1056" cy="4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 name="Taisnstūris 10"/>
          <xdr:cNvSpPr>
            <a:spLocks noChangeArrowheads="1"/>
          </xdr:cNvSpPr>
        </xdr:nvSpPr>
        <xdr:spPr bwMode="auto">
          <a:xfrm>
            <a:off x="9" y="39"/>
            <a:ext cx="1056" cy="3"/>
          </a:xfrm>
          <a:prstGeom prst="rect">
            <a:avLst/>
          </a:prstGeom>
          <a:solidFill>
            <a:schemeClr val="bg1"/>
          </a:solidFill>
          <a:ln w="0">
            <a:noFill/>
            <a:prstDash val="solid"/>
            <a:miter lim="800000"/>
            <a:headEnd/>
            <a:tailEnd/>
          </a:ln>
        </xdr:spPr>
      </xdr:sp>
      <xdr:sp macro="" textlink="">
        <xdr:nvSpPr>
          <xdr:cNvPr id="26" name="Brīvformas 25"/>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23" name="Brīvformas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bg1"/>
          </a:solidFill>
          <a:ln w="0">
            <a:noFill/>
            <a:prstDash val="solid"/>
            <a:round/>
            <a:headEnd/>
            <a:tailEnd/>
          </a:ln>
          <a:effectLst>
            <a:outerShdw blurRad="50800" dist="38100" dir="16200000" rotWithShape="0">
              <a:prstClr val="black">
                <a:alpha val="40000"/>
              </a:prstClr>
            </a:outerShdw>
          </a:effectLst>
        </xdr:spPr>
      </xdr:sp>
    </xdr:grpSp>
    <xdr:clientData/>
  </xdr:twoCellAnchor>
  <xdr:twoCellAnchor editAs="oneCell">
    <xdr:from>
      <xdr:col>1</xdr:col>
      <xdr:colOff>85726</xdr:colOff>
      <xdr:row>0</xdr:row>
      <xdr:rowOff>104775</xdr:rowOff>
    </xdr:from>
    <xdr:to>
      <xdr:col>3</xdr:col>
      <xdr:colOff>971551</xdr:colOff>
      <xdr:row>3</xdr:row>
      <xdr:rowOff>114300</xdr:rowOff>
    </xdr:to>
    <xdr:sp macro="" textlink="">
      <xdr:nvSpPr>
        <xdr:cNvPr id="18" name="Svara zaudēšanas izsekotājs" descr="Navigācijas poga" title="Svara zaudēšanas izsekotājs">
          <a:hlinkClick xmlns:r="http://schemas.openxmlformats.org/officeDocument/2006/relationships" r:id="rId1" tooltip="Noklikšķiniet, lai skatītu informācijas paneļa lapu"/>
        </xdr:cNvPr>
        <xdr:cNvSpPr/>
      </xdr:nvSpPr>
      <xdr:spPr>
        <a:xfrm>
          <a:off x="400051" y="104775"/>
          <a:ext cx="2628900"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3">
                  <a:lumMod val="60000"/>
                  <a:lumOff val="40000"/>
                </a:schemeClr>
              </a:solidFill>
            </a:rPr>
            <a:t>SVARA ZAUDĒŠANAS IZSEKOTĀJS </a:t>
          </a:r>
        </a:p>
      </xdr:txBody>
    </xdr:sp>
    <xdr:clientData/>
  </xdr:twoCellAnchor>
  <xdr:twoCellAnchor editAs="oneCell">
    <xdr:from>
      <xdr:col>3</xdr:col>
      <xdr:colOff>1359716</xdr:colOff>
      <xdr:row>1</xdr:row>
      <xdr:rowOff>9757</xdr:rowOff>
    </xdr:from>
    <xdr:to>
      <xdr:col>4</xdr:col>
      <xdr:colOff>624929</xdr:colOff>
      <xdr:row>3</xdr:row>
      <xdr:rowOff>18625</xdr:rowOff>
    </xdr:to>
    <xdr:sp macro="" textlink="">
      <xdr:nvSpPr>
        <xdr:cNvPr id="19" name="Datu ievadi" descr="Navigation button" title="Datu ievadi"/>
        <xdr:cNvSpPr/>
      </xdr:nvSpPr>
      <xdr:spPr>
        <a:xfrm>
          <a:off x="3417116" y="181207"/>
          <a:ext cx="1379763"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2"/>
              </a:solidFill>
            </a:rPr>
            <a:t>DATU IEVADE</a:t>
          </a:r>
        </a:p>
      </xdr:txBody>
    </xdr:sp>
    <xdr:clientData/>
  </xdr:twoCellAnchor>
  <xdr:twoCellAnchor editAs="oneCell">
    <xdr:from>
      <xdr:col>4</xdr:col>
      <xdr:colOff>771525</xdr:colOff>
      <xdr:row>0</xdr:row>
      <xdr:rowOff>95250</xdr:rowOff>
    </xdr:from>
    <xdr:to>
      <xdr:col>5</xdr:col>
      <xdr:colOff>628650</xdr:colOff>
      <xdr:row>3</xdr:row>
      <xdr:rowOff>114300</xdr:rowOff>
    </xdr:to>
    <xdr:sp macro="" textlink="">
      <xdr:nvSpPr>
        <xdr:cNvPr id="20" name="ĶMI informācija" descr="Navigācijas poga" title="ĶMI informācija">
          <a:hlinkClick xmlns:r="http://schemas.openxmlformats.org/officeDocument/2006/relationships" r:id="rId2" tooltip="Noklikšķiniet, lai skatītu ĶMI informāciju"/>
        </xdr:cNvPr>
        <xdr:cNvSpPr/>
      </xdr:nvSpPr>
      <xdr:spPr>
        <a:xfrm>
          <a:off x="4943475" y="95250"/>
          <a:ext cx="147637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3">
                  <a:lumMod val="60000"/>
                  <a:lumOff val="40000"/>
                </a:schemeClr>
              </a:solidFill>
            </a:rPr>
            <a:t>ĶMI INFORMĀCIJA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94593</xdr:colOff>
      <xdr:row>1</xdr:row>
      <xdr:rowOff>4270</xdr:rowOff>
    </xdr:from>
    <xdr:to>
      <xdr:col>7</xdr:col>
      <xdr:colOff>169317</xdr:colOff>
      <xdr:row>3</xdr:row>
      <xdr:rowOff>70491</xdr:rowOff>
    </xdr:to>
    <xdr:grpSp>
      <xdr:nvGrpSpPr>
        <xdr:cNvPr id="5" name="Navigācija: mākslas darbs" descr="&quot;&quot;" title="Navigācija: mākslas darbs"/>
        <xdr:cNvGrpSpPr>
          <a:grpSpLocks noChangeAspect="1"/>
        </xdr:cNvGrpSpPr>
      </xdr:nvGrpSpPr>
      <xdr:grpSpPr bwMode="auto">
        <a:xfrm>
          <a:off x="94593" y="175720"/>
          <a:ext cx="7637574" cy="409121"/>
          <a:chOff x="9" y="0"/>
          <a:chExt cx="845" cy="44"/>
        </a:xfrm>
      </xdr:grpSpPr>
      <xdr:sp macro="" textlink="">
        <xdr:nvSpPr>
          <xdr:cNvPr id="11" name="Brīvformas 8"/>
          <xdr:cNvSpPr>
            <a:spLocks/>
          </xdr:cNvSpPr>
        </xdr:nvSpPr>
        <xdr:spPr bwMode="auto">
          <a:xfrm>
            <a:off x="44" y="0"/>
            <a:ext cx="302"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09" h="15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6" name="Automātiska forma 4"/>
          <xdr:cNvSpPr>
            <a:spLocks noChangeAspect="1" noChangeArrowheads="1" noTextEdit="1"/>
          </xdr:cNvSpPr>
        </xdr:nvSpPr>
        <xdr:spPr bwMode="auto">
          <a:xfrm>
            <a:off x="9" y="0"/>
            <a:ext cx="834" cy="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 name="Taisnstūris 6"/>
          <xdr:cNvSpPr>
            <a:spLocks noChangeArrowheads="1"/>
          </xdr:cNvSpPr>
        </xdr:nvSpPr>
        <xdr:spPr bwMode="auto">
          <a:xfrm>
            <a:off x="9" y="0"/>
            <a:ext cx="845" cy="4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9" name="Brīvformas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bg1">
              <a:lumMod val="95000"/>
            </a:schemeClr>
          </a:solidFill>
          <a:ln w="0">
            <a:solidFill>
              <a:schemeClr val="bg1">
                <a:lumMod val="85000"/>
              </a:schemeClr>
            </a:solidFill>
            <a:prstDash val="solid"/>
            <a:round/>
            <a:headEnd/>
            <a:tailEnd/>
          </a:ln>
          <a:effectLst>
            <a:outerShdw blurRad="50800" dist="38100" dir="16200000" rotWithShape="0">
              <a:prstClr val="black">
                <a:alpha val="40000"/>
              </a:prstClr>
            </a:outerShdw>
          </a:effectLst>
        </xdr:spPr>
      </xdr:sp>
      <xdr:sp macro="" textlink="">
        <xdr:nvSpPr>
          <xdr:cNvPr id="10" name="Taisnstūris 10"/>
          <xdr:cNvSpPr>
            <a:spLocks noChangeArrowheads="1"/>
          </xdr:cNvSpPr>
        </xdr:nvSpPr>
        <xdr:spPr bwMode="auto">
          <a:xfrm>
            <a:off x="9" y="39"/>
            <a:ext cx="840" cy="5"/>
          </a:xfrm>
          <a:prstGeom prst="rect">
            <a:avLst/>
          </a:prstGeom>
          <a:solidFill>
            <a:schemeClr val="bg1"/>
          </a:solidFill>
          <a:ln w="0">
            <a:noFill/>
            <a:prstDash val="solid"/>
            <a:miter lim="800000"/>
            <a:headEnd/>
            <a:tailEnd/>
          </a:ln>
        </xdr:spPr>
      </xdr:sp>
      <xdr:sp macro="" textlink="">
        <xdr:nvSpPr>
          <xdr:cNvPr id="8" name="Brīvformas 7"/>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bg1"/>
          </a:solidFill>
          <a:ln w="0">
            <a:noFill/>
            <a:prstDash val="solid"/>
            <a:round/>
            <a:headEnd/>
            <a:tailEnd/>
          </a:ln>
          <a:effectLst>
            <a:outerShdw blurRad="50800" dist="38100" dir="16200000" rotWithShape="0">
              <a:prstClr val="black">
                <a:alpha val="40000"/>
              </a:prstClr>
            </a:outerShdw>
          </a:effectLst>
        </xdr:spPr>
      </xdr:sp>
    </xdr:grpSp>
    <xdr:clientData/>
  </xdr:twoCellAnchor>
  <xdr:twoCellAnchor editAs="oneCell">
    <xdr:from>
      <xdr:col>1</xdr:col>
      <xdr:colOff>127851</xdr:colOff>
      <xdr:row>0</xdr:row>
      <xdr:rowOff>85725</xdr:rowOff>
    </xdr:from>
    <xdr:to>
      <xdr:col>2</xdr:col>
      <xdr:colOff>733425</xdr:colOff>
      <xdr:row>3</xdr:row>
      <xdr:rowOff>142875</xdr:rowOff>
    </xdr:to>
    <xdr:sp macro="" textlink="">
      <xdr:nvSpPr>
        <xdr:cNvPr id="12" name="Svara zaudēšanas izsekotājs" descr="Navigācijas poga" title="Svara zaudēšanas izsekotājs">
          <a:hlinkClick xmlns:r="http://schemas.openxmlformats.org/officeDocument/2006/relationships" r:id="rId1" tooltip="Noklikšķiniet, lai skatītu informācijas paneļa"/>
        </xdr:cNvPr>
        <xdr:cNvSpPr/>
      </xdr:nvSpPr>
      <xdr:spPr>
        <a:xfrm>
          <a:off x="442176" y="85725"/>
          <a:ext cx="2491524"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3">
                  <a:lumMod val="60000"/>
                  <a:lumOff val="40000"/>
                </a:schemeClr>
              </a:solidFill>
            </a:rPr>
            <a:t>SVARA ZAUDĒŠANAS IZSEKOTĀJS </a:t>
          </a:r>
        </a:p>
      </xdr:txBody>
    </xdr:sp>
    <xdr:clientData/>
  </xdr:twoCellAnchor>
  <xdr:twoCellAnchor editAs="oneCell">
    <xdr:from>
      <xdr:col>2</xdr:col>
      <xdr:colOff>954617</xdr:colOff>
      <xdr:row>1</xdr:row>
      <xdr:rowOff>20364</xdr:rowOff>
    </xdr:from>
    <xdr:to>
      <xdr:col>3</xdr:col>
      <xdr:colOff>747866</xdr:colOff>
      <xdr:row>3</xdr:row>
      <xdr:rowOff>29232</xdr:rowOff>
    </xdr:to>
    <xdr:sp macro="" textlink="">
      <xdr:nvSpPr>
        <xdr:cNvPr id="13" name="Datu Ievadi" descr="Navigācijas poga" title="Datu Ievadi">
          <a:hlinkClick xmlns:r="http://schemas.openxmlformats.org/officeDocument/2006/relationships" r:id="rId2" tooltip="Noklikšķiniet, lai skatītu datu ierakstu lapu"/>
        </xdr:cNvPr>
        <xdr:cNvSpPr/>
      </xdr:nvSpPr>
      <xdr:spPr>
        <a:xfrm>
          <a:off x="3154892" y="191814"/>
          <a:ext cx="1364874"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3">
                  <a:lumMod val="60000"/>
                  <a:lumOff val="40000"/>
                </a:schemeClr>
              </a:solidFill>
            </a:rPr>
            <a:t>DATU IEVADE</a:t>
          </a:r>
        </a:p>
      </xdr:txBody>
    </xdr:sp>
    <xdr:clientData/>
  </xdr:twoCellAnchor>
  <xdr:twoCellAnchor editAs="oneCell">
    <xdr:from>
      <xdr:col>3</xdr:col>
      <xdr:colOff>812859</xdr:colOff>
      <xdr:row>0</xdr:row>
      <xdr:rowOff>114300</xdr:rowOff>
    </xdr:from>
    <xdr:to>
      <xdr:col>4</xdr:col>
      <xdr:colOff>390524</xdr:colOff>
      <xdr:row>3</xdr:row>
      <xdr:rowOff>59121</xdr:rowOff>
    </xdr:to>
    <xdr:sp macro="" textlink="">
      <xdr:nvSpPr>
        <xdr:cNvPr id="14" name="ĶMI informācija" descr="Navigācijas poga" title="ĶMI informācija"/>
        <xdr:cNvSpPr/>
      </xdr:nvSpPr>
      <xdr:spPr>
        <a:xfrm>
          <a:off x="4584759" y="114300"/>
          <a:ext cx="1311215" cy="4591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2"/>
              </a:solidFill>
            </a:rPr>
            <a:t>ĶMI INFORMĀCIJA </a:t>
          </a:r>
        </a:p>
      </xdr:txBody>
    </xdr:sp>
    <xdr:clientData/>
  </xdr:twoCellAnchor>
  <xdr:twoCellAnchor>
    <xdr:from>
      <xdr:col>4</xdr:col>
      <xdr:colOff>285749</xdr:colOff>
      <xdr:row>5</xdr:row>
      <xdr:rowOff>193537</xdr:rowOff>
    </xdr:from>
    <xdr:to>
      <xdr:col>10</xdr:col>
      <xdr:colOff>409575</xdr:colOff>
      <xdr:row>9</xdr:row>
      <xdr:rowOff>257174</xdr:rowOff>
    </xdr:to>
    <xdr:grpSp>
      <xdr:nvGrpSpPr>
        <xdr:cNvPr id="17" name="ĶMI padoms" descr="ĶMI padoms ar informāciju" title="Forma"/>
        <xdr:cNvGrpSpPr/>
      </xdr:nvGrpSpPr>
      <xdr:grpSpPr>
        <a:xfrm>
          <a:off x="5791199" y="1222237"/>
          <a:ext cx="4238626" cy="1092337"/>
          <a:chOff x="2914649" y="1047750"/>
          <a:chExt cx="4238626" cy="790575"/>
        </a:xfrm>
      </xdr:grpSpPr>
      <xdr:grpSp>
        <xdr:nvGrpSpPr>
          <xdr:cNvPr id="4099" name="Group 3"/>
          <xdr:cNvGrpSpPr>
            <a:grpSpLocks noChangeAspect="1"/>
          </xdr:cNvGrpSpPr>
        </xdr:nvGrpSpPr>
        <xdr:grpSpPr bwMode="auto">
          <a:xfrm>
            <a:off x="2933700" y="1181100"/>
            <a:ext cx="276225" cy="171450"/>
            <a:chOff x="348" y="244"/>
            <a:chExt cx="29" cy="18"/>
          </a:xfrm>
        </xdr:grpSpPr>
        <xdr:sp macro="" textlink="">
          <xdr:nvSpPr>
            <xdr:cNvPr id="4102" name="Brīvformas 6"/>
            <xdr:cNvSpPr>
              <a:spLocks noChangeAspect="1"/>
            </xdr:cNvSpPr>
          </xdr:nvSpPr>
          <xdr:spPr bwMode="auto">
            <a:xfrm>
              <a:off x="357" y="250"/>
              <a:ext cx="10" cy="8"/>
            </a:xfrm>
            <a:custGeom>
              <a:avLst/>
              <a:gdLst>
                <a:gd name="T0" fmla="*/ 142 w 809"/>
                <a:gd name="T1" fmla="*/ 0 h 1402"/>
                <a:gd name="T2" fmla="*/ 488 w 809"/>
                <a:gd name="T3" fmla="*/ 0 h 1402"/>
                <a:gd name="T4" fmla="*/ 488 w 809"/>
                <a:gd name="T5" fmla="*/ 307 h 1402"/>
                <a:gd name="T6" fmla="*/ 809 w 809"/>
                <a:gd name="T7" fmla="*/ 307 h 1402"/>
                <a:gd name="T8" fmla="*/ 809 w 809"/>
                <a:gd name="T9" fmla="*/ 541 h 1402"/>
                <a:gd name="T10" fmla="*/ 488 w 809"/>
                <a:gd name="T11" fmla="*/ 541 h 1402"/>
                <a:gd name="T12" fmla="*/ 488 w 809"/>
                <a:gd name="T13" fmla="*/ 922 h 1402"/>
                <a:gd name="T14" fmla="*/ 488 w 809"/>
                <a:gd name="T15" fmla="*/ 957 h 1402"/>
                <a:gd name="T16" fmla="*/ 488 w 809"/>
                <a:gd name="T17" fmla="*/ 991 h 1402"/>
                <a:gd name="T18" fmla="*/ 488 w 809"/>
                <a:gd name="T19" fmla="*/ 1021 h 1402"/>
                <a:gd name="T20" fmla="*/ 490 w 809"/>
                <a:gd name="T21" fmla="*/ 1048 h 1402"/>
                <a:gd name="T22" fmla="*/ 495 w 809"/>
                <a:gd name="T23" fmla="*/ 1073 h 1402"/>
                <a:gd name="T24" fmla="*/ 503 w 809"/>
                <a:gd name="T25" fmla="*/ 1096 h 1402"/>
                <a:gd name="T26" fmla="*/ 515 w 809"/>
                <a:gd name="T27" fmla="*/ 1117 h 1402"/>
                <a:gd name="T28" fmla="*/ 530 w 809"/>
                <a:gd name="T29" fmla="*/ 1134 h 1402"/>
                <a:gd name="T30" fmla="*/ 550 w 809"/>
                <a:gd name="T31" fmla="*/ 1149 h 1402"/>
                <a:gd name="T32" fmla="*/ 569 w 809"/>
                <a:gd name="T33" fmla="*/ 1158 h 1402"/>
                <a:gd name="T34" fmla="*/ 592 w 809"/>
                <a:gd name="T35" fmla="*/ 1164 h 1402"/>
                <a:gd name="T36" fmla="*/ 618 w 809"/>
                <a:gd name="T37" fmla="*/ 1168 h 1402"/>
                <a:gd name="T38" fmla="*/ 649 w 809"/>
                <a:gd name="T39" fmla="*/ 1169 h 1402"/>
                <a:gd name="T40" fmla="*/ 669 w 809"/>
                <a:gd name="T41" fmla="*/ 1168 h 1402"/>
                <a:gd name="T42" fmla="*/ 692 w 809"/>
                <a:gd name="T43" fmla="*/ 1164 h 1402"/>
                <a:gd name="T44" fmla="*/ 719 w 809"/>
                <a:gd name="T45" fmla="*/ 1158 h 1402"/>
                <a:gd name="T46" fmla="*/ 745 w 809"/>
                <a:gd name="T47" fmla="*/ 1150 h 1402"/>
                <a:gd name="T48" fmla="*/ 765 w 809"/>
                <a:gd name="T49" fmla="*/ 1143 h 1402"/>
                <a:gd name="T50" fmla="*/ 779 w 809"/>
                <a:gd name="T51" fmla="*/ 1136 h 1402"/>
                <a:gd name="T52" fmla="*/ 809 w 809"/>
                <a:gd name="T53" fmla="*/ 1136 h 1402"/>
                <a:gd name="T54" fmla="*/ 809 w 809"/>
                <a:gd name="T55" fmla="*/ 1372 h 1402"/>
                <a:gd name="T56" fmla="*/ 751 w 809"/>
                <a:gd name="T57" fmla="*/ 1385 h 1402"/>
                <a:gd name="T58" fmla="*/ 691 w 809"/>
                <a:gd name="T59" fmla="*/ 1394 h 1402"/>
                <a:gd name="T60" fmla="*/ 658 w 809"/>
                <a:gd name="T61" fmla="*/ 1398 h 1402"/>
                <a:gd name="T62" fmla="*/ 622 w 809"/>
                <a:gd name="T63" fmla="*/ 1400 h 1402"/>
                <a:gd name="T64" fmla="*/ 582 w 809"/>
                <a:gd name="T65" fmla="*/ 1402 h 1402"/>
                <a:gd name="T66" fmla="*/ 538 w 809"/>
                <a:gd name="T67" fmla="*/ 1402 h 1402"/>
                <a:gd name="T68" fmla="*/ 484 w 809"/>
                <a:gd name="T69" fmla="*/ 1401 h 1402"/>
                <a:gd name="T70" fmla="*/ 432 w 809"/>
                <a:gd name="T71" fmla="*/ 1396 h 1402"/>
                <a:gd name="T72" fmla="*/ 385 w 809"/>
                <a:gd name="T73" fmla="*/ 1388 h 1402"/>
                <a:gd name="T74" fmla="*/ 343 w 809"/>
                <a:gd name="T75" fmla="*/ 1376 h 1402"/>
                <a:gd name="T76" fmla="*/ 305 w 809"/>
                <a:gd name="T77" fmla="*/ 1361 h 1402"/>
                <a:gd name="T78" fmla="*/ 269 w 809"/>
                <a:gd name="T79" fmla="*/ 1343 h 1402"/>
                <a:gd name="T80" fmla="*/ 239 w 809"/>
                <a:gd name="T81" fmla="*/ 1321 h 1402"/>
                <a:gd name="T82" fmla="*/ 216 w 809"/>
                <a:gd name="T83" fmla="*/ 1298 h 1402"/>
                <a:gd name="T84" fmla="*/ 197 w 809"/>
                <a:gd name="T85" fmla="*/ 1273 h 1402"/>
                <a:gd name="T86" fmla="*/ 180 w 809"/>
                <a:gd name="T87" fmla="*/ 1244 h 1402"/>
                <a:gd name="T88" fmla="*/ 166 w 809"/>
                <a:gd name="T89" fmla="*/ 1211 h 1402"/>
                <a:gd name="T90" fmla="*/ 156 w 809"/>
                <a:gd name="T91" fmla="*/ 1174 h 1402"/>
                <a:gd name="T92" fmla="*/ 148 w 809"/>
                <a:gd name="T93" fmla="*/ 1134 h 1402"/>
                <a:gd name="T94" fmla="*/ 143 w 809"/>
                <a:gd name="T95" fmla="*/ 1090 h 1402"/>
                <a:gd name="T96" fmla="*/ 142 w 809"/>
                <a:gd name="T97" fmla="*/ 1043 h 1402"/>
                <a:gd name="T98" fmla="*/ 142 w 809"/>
                <a:gd name="T99" fmla="*/ 541 h 1402"/>
                <a:gd name="T100" fmla="*/ 0 w 809"/>
                <a:gd name="T101" fmla="*/ 541 h 1402"/>
                <a:gd name="T102" fmla="*/ 0 w 809"/>
                <a:gd name="T103" fmla="*/ 307 h 1402"/>
                <a:gd name="T104" fmla="*/ 142 w 809"/>
                <a:gd name="T105" fmla="*/ 307 h 1402"/>
                <a:gd name="T106" fmla="*/ 142 w 809"/>
                <a:gd name="T107" fmla="*/ 0 h 14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09" h="1402">
                  <a:moveTo>
                    <a:pt x="142" y="0"/>
                  </a:moveTo>
                  <a:lnTo>
                    <a:pt x="488" y="0"/>
                  </a:lnTo>
                  <a:lnTo>
                    <a:pt x="488" y="307"/>
                  </a:lnTo>
                  <a:lnTo>
                    <a:pt x="809" y="307"/>
                  </a:lnTo>
                  <a:lnTo>
                    <a:pt x="809" y="541"/>
                  </a:lnTo>
                  <a:lnTo>
                    <a:pt x="488" y="541"/>
                  </a:lnTo>
                  <a:lnTo>
                    <a:pt x="488" y="922"/>
                  </a:lnTo>
                  <a:lnTo>
                    <a:pt x="488" y="957"/>
                  </a:lnTo>
                  <a:lnTo>
                    <a:pt x="488" y="991"/>
                  </a:lnTo>
                  <a:lnTo>
                    <a:pt x="488" y="1021"/>
                  </a:lnTo>
                  <a:lnTo>
                    <a:pt x="490" y="1048"/>
                  </a:lnTo>
                  <a:lnTo>
                    <a:pt x="495" y="1073"/>
                  </a:lnTo>
                  <a:lnTo>
                    <a:pt x="503" y="1096"/>
                  </a:lnTo>
                  <a:lnTo>
                    <a:pt x="515" y="1117"/>
                  </a:lnTo>
                  <a:lnTo>
                    <a:pt x="530" y="1134"/>
                  </a:lnTo>
                  <a:lnTo>
                    <a:pt x="550" y="1149"/>
                  </a:lnTo>
                  <a:lnTo>
                    <a:pt x="569" y="1158"/>
                  </a:lnTo>
                  <a:lnTo>
                    <a:pt x="592" y="1164"/>
                  </a:lnTo>
                  <a:lnTo>
                    <a:pt x="618" y="1168"/>
                  </a:lnTo>
                  <a:lnTo>
                    <a:pt x="649" y="1169"/>
                  </a:lnTo>
                  <a:lnTo>
                    <a:pt x="669" y="1168"/>
                  </a:lnTo>
                  <a:lnTo>
                    <a:pt x="692" y="1164"/>
                  </a:lnTo>
                  <a:lnTo>
                    <a:pt x="719" y="1158"/>
                  </a:lnTo>
                  <a:lnTo>
                    <a:pt x="745" y="1150"/>
                  </a:lnTo>
                  <a:lnTo>
                    <a:pt x="765" y="1143"/>
                  </a:lnTo>
                  <a:lnTo>
                    <a:pt x="779" y="1136"/>
                  </a:lnTo>
                  <a:lnTo>
                    <a:pt x="809" y="1136"/>
                  </a:lnTo>
                  <a:lnTo>
                    <a:pt x="809" y="1372"/>
                  </a:lnTo>
                  <a:lnTo>
                    <a:pt x="751" y="1385"/>
                  </a:lnTo>
                  <a:lnTo>
                    <a:pt x="691" y="1394"/>
                  </a:lnTo>
                  <a:lnTo>
                    <a:pt x="658" y="1398"/>
                  </a:lnTo>
                  <a:lnTo>
                    <a:pt x="622" y="1400"/>
                  </a:lnTo>
                  <a:lnTo>
                    <a:pt x="582" y="1402"/>
                  </a:lnTo>
                  <a:lnTo>
                    <a:pt x="538" y="1402"/>
                  </a:lnTo>
                  <a:lnTo>
                    <a:pt x="484" y="1401"/>
                  </a:lnTo>
                  <a:lnTo>
                    <a:pt x="432" y="1396"/>
                  </a:lnTo>
                  <a:lnTo>
                    <a:pt x="385" y="1388"/>
                  </a:lnTo>
                  <a:lnTo>
                    <a:pt x="343" y="1376"/>
                  </a:lnTo>
                  <a:lnTo>
                    <a:pt x="305" y="1361"/>
                  </a:lnTo>
                  <a:lnTo>
                    <a:pt x="269" y="1343"/>
                  </a:lnTo>
                  <a:lnTo>
                    <a:pt x="239" y="1321"/>
                  </a:lnTo>
                  <a:lnTo>
                    <a:pt x="216" y="1298"/>
                  </a:lnTo>
                  <a:lnTo>
                    <a:pt x="197" y="1273"/>
                  </a:lnTo>
                  <a:lnTo>
                    <a:pt x="180" y="1244"/>
                  </a:lnTo>
                  <a:lnTo>
                    <a:pt x="166" y="1211"/>
                  </a:lnTo>
                  <a:lnTo>
                    <a:pt x="156" y="1174"/>
                  </a:lnTo>
                  <a:lnTo>
                    <a:pt x="148" y="1134"/>
                  </a:lnTo>
                  <a:lnTo>
                    <a:pt x="143" y="1090"/>
                  </a:lnTo>
                  <a:lnTo>
                    <a:pt x="142" y="1043"/>
                  </a:lnTo>
                  <a:lnTo>
                    <a:pt x="142" y="541"/>
                  </a:lnTo>
                  <a:lnTo>
                    <a:pt x="0" y="541"/>
                  </a:lnTo>
                  <a:lnTo>
                    <a:pt x="0" y="307"/>
                  </a:lnTo>
                  <a:lnTo>
                    <a:pt x="142" y="307"/>
                  </a:lnTo>
                  <a:lnTo>
                    <a:pt x="142" y="0"/>
                  </a:lnTo>
                  <a:close/>
                </a:path>
              </a:pathLst>
            </a:custGeom>
            <a:solidFill>
              <a:schemeClr val="accent1"/>
            </a:solidFill>
            <a:ln w="0">
              <a:noFill/>
              <a:prstDash val="solid"/>
              <a:round/>
              <a:headEnd/>
              <a:tailEnd/>
            </a:ln>
          </xdr:spPr>
        </xdr:sp>
        <xdr:sp macro="" textlink="">
          <xdr:nvSpPr>
            <xdr:cNvPr id="4101" name="Brīvformas 5"/>
            <xdr:cNvSpPr>
              <a:spLocks noChangeAspect="1" noEditPoints="1"/>
            </xdr:cNvSpPr>
          </xdr:nvSpPr>
          <xdr:spPr bwMode="auto">
            <a:xfrm>
              <a:off x="348" y="244"/>
              <a:ext cx="29" cy="18"/>
            </a:xfrm>
            <a:custGeom>
              <a:avLst/>
              <a:gdLst>
                <a:gd name="T0" fmla="*/ 1304 w 3110"/>
                <a:gd name="T1" fmla="*/ 436 h 3110"/>
                <a:gd name="T2" fmla="*/ 999 w 3110"/>
                <a:gd name="T3" fmla="*/ 552 h 3110"/>
                <a:gd name="T4" fmla="*/ 743 w 3110"/>
                <a:gd name="T5" fmla="*/ 745 h 3110"/>
                <a:gd name="T6" fmla="*/ 551 w 3110"/>
                <a:gd name="T7" fmla="*/ 1000 h 3110"/>
                <a:gd name="T8" fmla="*/ 436 w 3110"/>
                <a:gd name="T9" fmla="*/ 1304 h 3110"/>
                <a:gd name="T10" fmla="*/ 410 w 3110"/>
                <a:gd name="T11" fmla="*/ 1641 h 3110"/>
                <a:gd name="T12" fmla="*/ 483 w 3110"/>
                <a:gd name="T13" fmla="*/ 1964 h 3110"/>
                <a:gd name="T14" fmla="*/ 639 w 3110"/>
                <a:gd name="T15" fmla="*/ 2246 h 3110"/>
                <a:gd name="T16" fmla="*/ 864 w 3110"/>
                <a:gd name="T17" fmla="*/ 2471 h 3110"/>
                <a:gd name="T18" fmla="*/ 1146 w 3110"/>
                <a:gd name="T19" fmla="*/ 2627 h 3110"/>
                <a:gd name="T20" fmla="*/ 1469 w 3110"/>
                <a:gd name="T21" fmla="*/ 2700 h 3110"/>
                <a:gd name="T22" fmla="*/ 1806 w 3110"/>
                <a:gd name="T23" fmla="*/ 2675 h 3110"/>
                <a:gd name="T24" fmla="*/ 2110 w 3110"/>
                <a:gd name="T25" fmla="*/ 2559 h 3110"/>
                <a:gd name="T26" fmla="*/ 2365 w 3110"/>
                <a:gd name="T27" fmla="*/ 2367 h 3110"/>
                <a:gd name="T28" fmla="*/ 2558 w 3110"/>
                <a:gd name="T29" fmla="*/ 2111 h 3110"/>
                <a:gd name="T30" fmla="*/ 2674 w 3110"/>
                <a:gd name="T31" fmla="*/ 1806 h 3110"/>
                <a:gd name="T32" fmla="*/ 2699 w 3110"/>
                <a:gd name="T33" fmla="*/ 1470 h 3110"/>
                <a:gd name="T34" fmla="*/ 2627 w 3110"/>
                <a:gd name="T35" fmla="*/ 1147 h 3110"/>
                <a:gd name="T36" fmla="*/ 2471 w 3110"/>
                <a:gd name="T37" fmla="*/ 865 h 3110"/>
                <a:gd name="T38" fmla="*/ 2245 w 3110"/>
                <a:gd name="T39" fmla="*/ 639 h 3110"/>
                <a:gd name="T40" fmla="*/ 1963 w 3110"/>
                <a:gd name="T41" fmla="*/ 483 h 3110"/>
                <a:gd name="T42" fmla="*/ 1640 w 3110"/>
                <a:gd name="T43" fmla="*/ 411 h 3110"/>
                <a:gd name="T44" fmla="*/ 1750 w 3110"/>
                <a:gd name="T45" fmla="*/ 12 h 3110"/>
                <a:gd name="T46" fmla="*/ 2117 w 3110"/>
                <a:gd name="T47" fmla="*/ 105 h 3110"/>
                <a:gd name="T48" fmla="*/ 2443 w 3110"/>
                <a:gd name="T49" fmla="*/ 279 h 3110"/>
                <a:gd name="T50" fmla="*/ 2717 w 3110"/>
                <a:gd name="T51" fmla="*/ 522 h 3110"/>
                <a:gd name="T52" fmla="*/ 2928 w 3110"/>
                <a:gd name="T53" fmla="*/ 824 h 3110"/>
                <a:gd name="T54" fmla="*/ 3062 w 3110"/>
                <a:gd name="T55" fmla="*/ 1172 h 3110"/>
                <a:gd name="T56" fmla="*/ 3110 w 3110"/>
                <a:gd name="T57" fmla="*/ 1556 h 3110"/>
                <a:gd name="T58" fmla="*/ 3062 w 3110"/>
                <a:gd name="T59" fmla="*/ 1938 h 3110"/>
                <a:gd name="T60" fmla="*/ 2928 w 3110"/>
                <a:gd name="T61" fmla="*/ 2286 h 3110"/>
                <a:gd name="T62" fmla="*/ 2717 w 3110"/>
                <a:gd name="T63" fmla="*/ 2588 h 3110"/>
                <a:gd name="T64" fmla="*/ 2443 w 3110"/>
                <a:gd name="T65" fmla="*/ 2831 h 3110"/>
                <a:gd name="T66" fmla="*/ 2117 w 3110"/>
                <a:gd name="T67" fmla="*/ 3005 h 3110"/>
                <a:gd name="T68" fmla="*/ 1750 w 3110"/>
                <a:gd name="T69" fmla="*/ 3098 h 3110"/>
                <a:gd name="T70" fmla="*/ 1360 w 3110"/>
                <a:gd name="T71" fmla="*/ 3098 h 3110"/>
                <a:gd name="T72" fmla="*/ 993 w 3110"/>
                <a:gd name="T73" fmla="*/ 3005 h 3110"/>
                <a:gd name="T74" fmla="*/ 666 w 3110"/>
                <a:gd name="T75" fmla="*/ 2831 h 3110"/>
                <a:gd name="T76" fmla="*/ 392 w 3110"/>
                <a:gd name="T77" fmla="*/ 2588 h 3110"/>
                <a:gd name="T78" fmla="*/ 182 w 3110"/>
                <a:gd name="T79" fmla="*/ 2286 h 3110"/>
                <a:gd name="T80" fmla="*/ 47 w 3110"/>
                <a:gd name="T81" fmla="*/ 1938 h 3110"/>
                <a:gd name="T82" fmla="*/ 0 w 3110"/>
                <a:gd name="T83" fmla="*/ 1556 h 3110"/>
                <a:gd name="T84" fmla="*/ 47 w 3110"/>
                <a:gd name="T85" fmla="*/ 1172 h 3110"/>
                <a:gd name="T86" fmla="*/ 182 w 3110"/>
                <a:gd name="T87" fmla="*/ 824 h 3110"/>
                <a:gd name="T88" fmla="*/ 392 w 3110"/>
                <a:gd name="T89" fmla="*/ 522 h 3110"/>
                <a:gd name="T90" fmla="*/ 666 w 3110"/>
                <a:gd name="T91" fmla="*/ 279 h 3110"/>
                <a:gd name="T92" fmla="*/ 993 w 3110"/>
                <a:gd name="T93" fmla="*/ 105 h 3110"/>
                <a:gd name="T94" fmla="*/ 1360 w 3110"/>
                <a:gd name="T95" fmla="*/ 12 h 31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110" h="3110">
                  <a:moveTo>
                    <a:pt x="1554" y="408"/>
                  </a:moveTo>
                  <a:lnTo>
                    <a:pt x="1469" y="411"/>
                  </a:lnTo>
                  <a:lnTo>
                    <a:pt x="1385" y="421"/>
                  </a:lnTo>
                  <a:lnTo>
                    <a:pt x="1304" y="436"/>
                  </a:lnTo>
                  <a:lnTo>
                    <a:pt x="1223" y="457"/>
                  </a:lnTo>
                  <a:lnTo>
                    <a:pt x="1146" y="483"/>
                  </a:lnTo>
                  <a:lnTo>
                    <a:pt x="1071" y="515"/>
                  </a:lnTo>
                  <a:lnTo>
                    <a:pt x="999" y="552"/>
                  </a:lnTo>
                  <a:lnTo>
                    <a:pt x="931" y="593"/>
                  </a:lnTo>
                  <a:lnTo>
                    <a:pt x="864" y="639"/>
                  </a:lnTo>
                  <a:lnTo>
                    <a:pt x="803" y="689"/>
                  </a:lnTo>
                  <a:lnTo>
                    <a:pt x="743" y="745"/>
                  </a:lnTo>
                  <a:lnTo>
                    <a:pt x="689" y="803"/>
                  </a:lnTo>
                  <a:lnTo>
                    <a:pt x="639" y="865"/>
                  </a:lnTo>
                  <a:lnTo>
                    <a:pt x="593" y="931"/>
                  </a:lnTo>
                  <a:lnTo>
                    <a:pt x="551" y="1000"/>
                  </a:lnTo>
                  <a:lnTo>
                    <a:pt x="514" y="1072"/>
                  </a:lnTo>
                  <a:lnTo>
                    <a:pt x="483" y="1147"/>
                  </a:lnTo>
                  <a:lnTo>
                    <a:pt x="456" y="1225"/>
                  </a:lnTo>
                  <a:lnTo>
                    <a:pt x="436" y="1304"/>
                  </a:lnTo>
                  <a:lnTo>
                    <a:pt x="420" y="1386"/>
                  </a:lnTo>
                  <a:lnTo>
                    <a:pt x="410" y="1470"/>
                  </a:lnTo>
                  <a:lnTo>
                    <a:pt x="407" y="1556"/>
                  </a:lnTo>
                  <a:lnTo>
                    <a:pt x="410" y="1641"/>
                  </a:lnTo>
                  <a:lnTo>
                    <a:pt x="420" y="1725"/>
                  </a:lnTo>
                  <a:lnTo>
                    <a:pt x="436" y="1806"/>
                  </a:lnTo>
                  <a:lnTo>
                    <a:pt x="456" y="1887"/>
                  </a:lnTo>
                  <a:lnTo>
                    <a:pt x="483" y="1964"/>
                  </a:lnTo>
                  <a:lnTo>
                    <a:pt x="514" y="2039"/>
                  </a:lnTo>
                  <a:lnTo>
                    <a:pt x="551" y="2111"/>
                  </a:lnTo>
                  <a:lnTo>
                    <a:pt x="593" y="2179"/>
                  </a:lnTo>
                  <a:lnTo>
                    <a:pt x="639" y="2246"/>
                  </a:lnTo>
                  <a:lnTo>
                    <a:pt x="689" y="2308"/>
                  </a:lnTo>
                  <a:lnTo>
                    <a:pt x="743" y="2367"/>
                  </a:lnTo>
                  <a:lnTo>
                    <a:pt x="803" y="2421"/>
                  </a:lnTo>
                  <a:lnTo>
                    <a:pt x="864" y="2471"/>
                  </a:lnTo>
                  <a:lnTo>
                    <a:pt x="931" y="2517"/>
                  </a:lnTo>
                  <a:lnTo>
                    <a:pt x="999" y="2559"/>
                  </a:lnTo>
                  <a:lnTo>
                    <a:pt x="1071" y="2596"/>
                  </a:lnTo>
                  <a:lnTo>
                    <a:pt x="1146" y="2627"/>
                  </a:lnTo>
                  <a:lnTo>
                    <a:pt x="1223" y="2654"/>
                  </a:lnTo>
                  <a:lnTo>
                    <a:pt x="1304" y="2675"/>
                  </a:lnTo>
                  <a:lnTo>
                    <a:pt x="1385" y="2690"/>
                  </a:lnTo>
                  <a:lnTo>
                    <a:pt x="1469" y="2700"/>
                  </a:lnTo>
                  <a:lnTo>
                    <a:pt x="1554" y="2703"/>
                  </a:lnTo>
                  <a:lnTo>
                    <a:pt x="1640" y="2700"/>
                  </a:lnTo>
                  <a:lnTo>
                    <a:pt x="1724" y="2690"/>
                  </a:lnTo>
                  <a:lnTo>
                    <a:pt x="1806" y="2675"/>
                  </a:lnTo>
                  <a:lnTo>
                    <a:pt x="1885" y="2654"/>
                  </a:lnTo>
                  <a:lnTo>
                    <a:pt x="1963" y="2627"/>
                  </a:lnTo>
                  <a:lnTo>
                    <a:pt x="2038" y="2596"/>
                  </a:lnTo>
                  <a:lnTo>
                    <a:pt x="2110" y="2559"/>
                  </a:lnTo>
                  <a:lnTo>
                    <a:pt x="2179" y="2517"/>
                  </a:lnTo>
                  <a:lnTo>
                    <a:pt x="2245" y="2471"/>
                  </a:lnTo>
                  <a:lnTo>
                    <a:pt x="2307" y="2421"/>
                  </a:lnTo>
                  <a:lnTo>
                    <a:pt x="2365" y="2367"/>
                  </a:lnTo>
                  <a:lnTo>
                    <a:pt x="2421" y="2308"/>
                  </a:lnTo>
                  <a:lnTo>
                    <a:pt x="2471" y="2246"/>
                  </a:lnTo>
                  <a:lnTo>
                    <a:pt x="2517" y="2179"/>
                  </a:lnTo>
                  <a:lnTo>
                    <a:pt x="2558" y="2111"/>
                  </a:lnTo>
                  <a:lnTo>
                    <a:pt x="2596" y="2039"/>
                  </a:lnTo>
                  <a:lnTo>
                    <a:pt x="2627" y="1964"/>
                  </a:lnTo>
                  <a:lnTo>
                    <a:pt x="2653" y="1887"/>
                  </a:lnTo>
                  <a:lnTo>
                    <a:pt x="2674" y="1806"/>
                  </a:lnTo>
                  <a:lnTo>
                    <a:pt x="2689" y="1725"/>
                  </a:lnTo>
                  <a:lnTo>
                    <a:pt x="2699" y="1641"/>
                  </a:lnTo>
                  <a:lnTo>
                    <a:pt x="2702" y="1556"/>
                  </a:lnTo>
                  <a:lnTo>
                    <a:pt x="2699" y="1470"/>
                  </a:lnTo>
                  <a:lnTo>
                    <a:pt x="2689" y="1386"/>
                  </a:lnTo>
                  <a:lnTo>
                    <a:pt x="2674" y="1304"/>
                  </a:lnTo>
                  <a:lnTo>
                    <a:pt x="2653" y="1225"/>
                  </a:lnTo>
                  <a:lnTo>
                    <a:pt x="2627" y="1147"/>
                  </a:lnTo>
                  <a:lnTo>
                    <a:pt x="2596" y="1072"/>
                  </a:lnTo>
                  <a:lnTo>
                    <a:pt x="2558" y="1000"/>
                  </a:lnTo>
                  <a:lnTo>
                    <a:pt x="2517" y="931"/>
                  </a:lnTo>
                  <a:lnTo>
                    <a:pt x="2471" y="865"/>
                  </a:lnTo>
                  <a:lnTo>
                    <a:pt x="2421" y="803"/>
                  </a:lnTo>
                  <a:lnTo>
                    <a:pt x="2365" y="745"/>
                  </a:lnTo>
                  <a:lnTo>
                    <a:pt x="2307" y="689"/>
                  </a:lnTo>
                  <a:lnTo>
                    <a:pt x="2245" y="639"/>
                  </a:lnTo>
                  <a:lnTo>
                    <a:pt x="2179" y="593"/>
                  </a:lnTo>
                  <a:lnTo>
                    <a:pt x="2110" y="552"/>
                  </a:lnTo>
                  <a:lnTo>
                    <a:pt x="2038" y="515"/>
                  </a:lnTo>
                  <a:lnTo>
                    <a:pt x="1963" y="483"/>
                  </a:lnTo>
                  <a:lnTo>
                    <a:pt x="1885" y="457"/>
                  </a:lnTo>
                  <a:lnTo>
                    <a:pt x="1806" y="436"/>
                  </a:lnTo>
                  <a:lnTo>
                    <a:pt x="1724" y="421"/>
                  </a:lnTo>
                  <a:lnTo>
                    <a:pt x="1640" y="411"/>
                  </a:lnTo>
                  <a:lnTo>
                    <a:pt x="1554" y="408"/>
                  </a:lnTo>
                  <a:close/>
                  <a:moveTo>
                    <a:pt x="1554" y="0"/>
                  </a:moveTo>
                  <a:lnTo>
                    <a:pt x="1653" y="3"/>
                  </a:lnTo>
                  <a:lnTo>
                    <a:pt x="1750" y="12"/>
                  </a:lnTo>
                  <a:lnTo>
                    <a:pt x="1845" y="27"/>
                  </a:lnTo>
                  <a:lnTo>
                    <a:pt x="1938" y="49"/>
                  </a:lnTo>
                  <a:lnTo>
                    <a:pt x="2028" y="74"/>
                  </a:lnTo>
                  <a:lnTo>
                    <a:pt x="2117" y="105"/>
                  </a:lnTo>
                  <a:lnTo>
                    <a:pt x="2202" y="141"/>
                  </a:lnTo>
                  <a:lnTo>
                    <a:pt x="2286" y="182"/>
                  </a:lnTo>
                  <a:lnTo>
                    <a:pt x="2366" y="229"/>
                  </a:lnTo>
                  <a:lnTo>
                    <a:pt x="2443" y="279"/>
                  </a:lnTo>
                  <a:lnTo>
                    <a:pt x="2517" y="334"/>
                  </a:lnTo>
                  <a:lnTo>
                    <a:pt x="2588" y="393"/>
                  </a:lnTo>
                  <a:lnTo>
                    <a:pt x="2654" y="456"/>
                  </a:lnTo>
                  <a:lnTo>
                    <a:pt x="2717" y="522"/>
                  </a:lnTo>
                  <a:lnTo>
                    <a:pt x="2776" y="593"/>
                  </a:lnTo>
                  <a:lnTo>
                    <a:pt x="2831" y="667"/>
                  </a:lnTo>
                  <a:lnTo>
                    <a:pt x="2881" y="745"/>
                  </a:lnTo>
                  <a:lnTo>
                    <a:pt x="2928" y="824"/>
                  </a:lnTo>
                  <a:lnTo>
                    <a:pt x="2969" y="908"/>
                  </a:lnTo>
                  <a:lnTo>
                    <a:pt x="3005" y="993"/>
                  </a:lnTo>
                  <a:lnTo>
                    <a:pt x="3036" y="1082"/>
                  </a:lnTo>
                  <a:lnTo>
                    <a:pt x="3062" y="1172"/>
                  </a:lnTo>
                  <a:lnTo>
                    <a:pt x="3083" y="1266"/>
                  </a:lnTo>
                  <a:lnTo>
                    <a:pt x="3098" y="1360"/>
                  </a:lnTo>
                  <a:lnTo>
                    <a:pt x="3107" y="1457"/>
                  </a:lnTo>
                  <a:lnTo>
                    <a:pt x="3110" y="1556"/>
                  </a:lnTo>
                  <a:lnTo>
                    <a:pt x="3107" y="1653"/>
                  </a:lnTo>
                  <a:lnTo>
                    <a:pt x="3098" y="1751"/>
                  </a:lnTo>
                  <a:lnTo>
                    <a:pt x="3083" y="1845"/>
                  </a:lnTo>
                  <a:lnTo>
                    <a:pt x="3062" y="1938"/>
                  </a:lnTo>
                  <a:lnTo>
                    <a:pt x="3036" y="2028"/>
                  </a:lnTo>
                  <a:lnTo>
                    <a:pt x="3005" y="2117"/>
                  </a:lnTo>
                  <a:lnTo>
                    <a:pt x="2969" y="2204"/>
                  </a:lnTo>
                  <a:lnTo>
                    <a:pt x="2928" y="2286"/>
                  </a:lnTo>
                  <a:lnTo>
                    <a:pt x="2881" y="2367"/>
                  </a:lnTo>
                  <a:lnTo>
                    <a:pt x="2831" y="2444"/>
                  </a:lnTo>
                  <a:lnTo>
                    <a:pt x="2776" y="2517"/>
                  </a:lnTo>
                  <a:lnTo>
                    <a:pt x="2717" y="2588"/>
                  </a:lnTo>
                  <a:lnTo>
                    <a:pt x="2654" y="2654"/>
                  </a:lnTo>
                  <a:lnTo>
                    <a:pt x="2588" y="2718"/>
                  </a:lnTo>
                  <a:lnTo>
                    <a:pt x="2517" y="2777"/>
                  </a:lnTo>
                  <a:lnTo>
                    <a:pt x="2443" y="2831"/>
                  </a:lnTo>
                  <a:lnTo>
                    <a:pt x="2366" y="2882"/>
                  </a:lnTo>
                  <a:lnTo>
                    <a:pt x="2286" y="2928"/>
                  </a:lnTo>
                  <a:lnTo>
                    <a:pt x="2202" y="2969"/>
                  </a:lnTo>
                  <a:lnTo>
                    <a:pt x="2117" y="3005"/>
                  </a:lnTo>
                  <a:lnTo>
                    <a:pt x="2028" y="3037"/>
                  </a:lnTo>
                  <a:lnTo>
                    <a:pt x="1938" y="3063"/>
                  </a:lnTo>
                  <a:lnTo>
                    <a:pt x="1845" y="3083"/>
                  </a:lnTo>
                  <a:lnTo>
                    <a:pt x="1750" y="3098"/>
                  </a:lnTo>
                  <a:lnTo>
                    <a:pt x="1653" y="3107"/>
                  </a:lnTo>
                  <a:lnTo>
                    <a:pt x="1554" y="3110"/>
                  </a:lnTo>
                  <a:lnTo>
                    <a:pt x="1457" y="3107"/>
                  </a:lnTo>
                  <a:lnTo>
                    <a:pt x="1360" y="3098"/>
                  </a:lnTo>
                  <a:lnTo>
                    <a:pt x="1265" y="3083"/>
                  </a:lnTo>
                  <a:lnTo>
                    <a:pt x="1172" y="3063"/>
                  </a:lnTo>
                  <a:lnTo>
                    <a:pt x="1082" y="3037"/>
                  </a:lnTo>
                  <a:lnTo>
                    <a:pt x="993" y="3005"/>
                  </a:lnTo>
                  <a:lnTo>
                    <a:pt x="906" y="2969"/>
                  </a:lnTo>
                  <a:lnTo>
                    <a:pt x="824" y="2928"/>
                  </a:lnTo>
                  <a:lnTo>
                    <a:pt x="743" y="2882"/>
                  </a:lnTo>
                  <a:lnTo>
                    <a:pt x="666" y="2831"/>
                  </a:lnTo>
                  <a:lnTo>
                    <a:pt x="593" y="2777"/>
                  </a:lnTo>
                  <a:lnTo>
                    <a:pt x="522" y="2718"/>
                  </a:lnTo>
                  <a:lnTo>
                    <a:pt x="456" y="2654"/>
                  </a:lnTo>
                  <a:lnTo>
                    <a:pt x="392" y="2588"/>
                  </a:lnTo>
                  <a:lnTo>
                    <a:pt x="333" y="2517"/>
                  </a:lnTo>
                  <a:lnTo>
                    <a:pt x="279" y="2444"/>
                  </a:lnTo>
                  <a:lnTo>
                    <a:pt x="228" y="2367"/>
                  </a:lnTo>
                  <a:lnTo>
                    <a:pt x="182" y="2286"/>
                  </a:lnTo>
                  <a:lnTo>
                    <a:pt x="141" y="2204"/>
                  </a:lnTo>
                  <a:lnTo>
                    <a:pt x="105" y="2117"/>
                  </a:lnTo>
                  <a:lnTo>
                    <a:pt x="73" y="2028"/>
                  </a:lnTo>
                  <a:lnTo>
                    <a:pt x="47" y="1938"/>
                  </a:lnTo>
                  <a:lnTo>
                    <a:pt x="27" y="1845"/>
                  </a:lnTo>
                  <a:lnTo>
                    <a:pt x="12" y="1751"/>
                  </a:lnTo>
                  <a:lnTo>
                    <a:pt x="3" y="1653"/>
                  </a:lnTo>
                  <a:lnTo>
                    <a:pt x="0" y="1556"/>
                  </a:lnTo>
                  <a:lnTo>
                    <a:pt x="3" y="1457"/>
                  </a:lnTo>
                  <a:lnTo>
                    <a:pt x="12" y="1360"/>
                  </a:lnTo>
                  <a:lnTo>
                    <a:pt x="27" y="1266"/>
                  </a:lnTo>
                  <a:lnTo>
                    <a:pt x="47" y="1172"/>
                  </a:lnTo>
                  <a:lnTo>
                    <a:pt x="73" y="1082"/>
                  </a:lnTo>
                  <a:lnTo>
                    <a:pt x="105" y="993"/>
                  </a:lnTo>
                  <a:lnTo>
                    <a:pt x="141" y="908"/>
                  </a:lnTo>
                  <a:lnTo>
                    <a:pt x="182" y="824"/>
                  </a:lnTo>
                  <a:lnTo>
                    <a:pt x="228" y="745"/>
                  </a:lnTo>
                  <a:lnTo>
                    <a:pt x="279" y="667"/>
                  </a:lnTo>
                  <a:lnTo>
                    <a:pt x="333" y="593"/>
                  </a:lnTo>
                  <a:lnTo>
                    <a:pt x="392" y="522"/>
                  </a:lnTo>
                  <a:lnTo>
                    <a:pt x="456" y="456"/>
                  </a:lnTo>
                  <a:lnTo>
                    <a:pt x="522" y="393"/>
                  </a:lnTo>
                  <a:lnTo>
                    <a:pt x="593" y="334"/>
                  </a:lnTo>
                  <a:lnTo>
                    <a:pt x="666" y="279"/>
                  </a:lnTo>
                  <a:lnTo>
                    <a:pt x="743" y="229"/>
                  </a:lnTo>
                  <a:lnTo>
                    <a:pt x="824" y="182"/>
                  </a:lnTo>
                  <a:lnTo>
                    <a:pt x="906" y="141"/>
                  </a:lnTo>
                  <a:lnTo>
                    <a:pt x="993" y="105"/>
                  </a:lnTo>
                  <a:lnTo>
                    <a:pt x="1082" y="74"/>
                  </a:lnTo>
                  <a:lnTo>
                    <a:pt x="1172" y="49"/>
                  </a:lnTo>
                  <a:lnTo>
                    <a:pt x="1265" y="27"/>
                  </a:lnTo>
                  <a:lnTo>
                    <a:pt x="1360" y="12"/>
                  </a:lnTo>
                  <a:lnTo>
                    <a:pt x="1457" y="3"/>
                  </a:lnTo>
                  <a:lnTo>
                    <a:pt x="1554" y="0"/>
                  </a:lnTo>
                  <a:close/>
                </a:path>
              </a:pathLst>
            </a:custGeom>
            <a:solidFill>
              <a:schemeClr val="accent1"/>
            </a:solidFill>
            <a:ln w="0">
              <a:noFill/>
              <a:prstDash val="solid"/>
              <a:round/>
              <a:headEnd/>
              <a:tailEnd/>
            </a:ln>
          </xdr:spPr>
        </xdr:sp>
      </xdr:grpSp>
      <xdr:sp macro="" textlink="">
        <xdr:nvSpPr>
          <xdr:cNvPr id="16" name="Taisnstūrveida remarka 15"/>
          <xdr:cNvSpPr/>
        </xdr:nvSpPr>
        <xdr:spPr>
          <a:xfrm>
            <a:off x="2914649" y="1047750"/>
            <a:ext cx="4238626" cy="790575"/>
          </a:xfrm>
          <a:prstGeom prst="wedgeRectCallout">
            <a:avLst>
              <a:gd name="adj1" fmla="val -52279"/>
              <a:gd name="adj2" fmla="val -21837"/>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576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lv-LV" sz="800" b="0" i="0" u="none" strike="noStrike" kern="0" cap="none" spc="20" normalizeH="0" baseline="0" noProof="0">
                <a:ln>
                  <a:noFill/>
                </a:ln>
                <a:solidFill>
                  <a:srgbClr val="556270"/>
                </a:solidFill>
                <a:effectLst/>
                <a:uLnTx/>
                <a:uFillTx/>
                <a:latin typeface="+mn-lt"/>
              </a:rPr>
              <a:t>ĶMI: ķermeņa masas indekss ir ķermeņa tauku mērījums, balstoties uz jūsu garumu un svaru, kas parasti tiek attiecināts gan uz pieaugušu vīrieti, gan sievieti. Tas ir tikai viens veids, kā aprēķināt ķermeņa svaru un šajā gadījumā netiek ņemts vērā jūsu ķermeņa tips, uzbūve, pašreizējais veselības stāvoklis, diēta un aktivitātes. Šī ir tikai kā vadlīnija.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lv-LV" sz="800" b="0" i="0" u="none" strike="noStrike" kern="0" cap="none" spc="20" normalizeH="0" baseline="0" noProof="0">
                <a:ln>
                  <a:noFill/>
                </a:ln>
                <a:solidFill>
                  <a:srgbClr val="556270"/>
                </a:solidFill>
                <a:effectLst/>
                <a:uLnTx/>
                <a:uFillTx/>
                <a:latin typeface="+mn-lt"/>
              </a:rPr>
              <a:t>	</a:t>
            </a:r>
          </a:p>
        </xdr:txBody>
      </xdr:sp>
    </xdr:grpSp>
    <xdr:clientData/>
  </xdr:twoCellAnchor>
</xdr:wsDr>
</file>

<file path=xl/tables/table1.xml><?xml version="1.0" encoding="utf-8"?>
<table xmlns="http://schemas.openxmlformats.org/spreadsheetml/2006/main" id="3" name="Dati" displayName="Dati" ref="B6:M21" totalsRowDxfId="5">
  <autoFilter ref="B6:M21"/>
  <tableColumns count="12">
    <tableColumn id="1" name="DATUMS" totalsRowLabel="Total" dataDxfId="0"/>
    <tableColumn id="2" name="SVARS" dataDxfId="4"/>
    <tableColumn id="3" name="SADEDZINĀTĀS KALORIJAS" dataDxfId="3"/>
    <tableColumn id="4" name="OLBALTUMVIELAS"/>
    <tableColumn id="5" name="OGĻHIDRĀTI"/>
    <tableColumn id="6" name="TAUKI"/>
    <tableColumn id="7" name="CUKURI"/>
    <tableColumn id="8" name="ŪDENS (UNCES)"/>
    <tableColumn id="9" name="SISTOLISKAIS ASINSSPIEDIENS"/>
    <tableColumn id="10" name="DIASTOLISKAIS ASINSSPIEDIENS"/>
    <tableColumn id="11" name="PULSS MIERA STĀVOKLĪ"/>
    <tableColumn id="12" name="ELPOŠANAS ĀTRUMS" totalsRowFunction="sum"/>
  </tableColumns>
  <tableStyleInfo name="Weight Loss Tracker" showFirstColumn="0" showLastColumn="0" showRowStripes="1" showColumnStripes="0"/>
  <extLst>
    <ext xmlns:x14="http://schemas.microsoft.com/office/spreadsheetml/2009/9/main" uri="{504A1905-F514-4f6f-8877-14C23A59335A}">
      <x14:table altText="Table" altTextSummary="Use this table to enter your data"/>
    </ext>
  </extLst>
</table>
</file>

<file path=xl/tables/table2.xml><?xml version="1.0" encoding="utf-8"?>
<table xmlns="http://schemas.openxmlformats.org/spreadsheetml/2006/main" id="2" name="ĶMIInformācija" displayName="ĶMIInformācija" ref="B6:D12" totalsRowShown="0">
  <autoFilter ref="B6:D12"/>
  <tableColumns count="3">
    <tableColumn id="1" name="ĶMI KATEGORIJA"/>
    <tableColumn id="2" name="ZEMĀKAIS LĪMENIS" dataDxfId="2"/>
    <tableColumn id="3" name="AUGSTĀKAIS LĪMENIS" dataDxfId="1"/>
  </tableColumns>
  <tableStyleInfo name="Weight Loss Tracker" showFirstColumn="0" showLastColumn="0" showRowStripes="1" showColumnStripes="0"/>
  <extLst>
    <ext xmlns:x14="http://schemas.microsoft.com/office/spreadsheetml/2009/9/main" uri="{504A1905-F514-4f6f-8877-14C23A59335A}">
      <x14:table altText="BMI Table" altTextSummary="Calculates various BMI Categories such as Underweight, Normal Weight, Overweight, and Obesity classes along with the Low end and High End for each category."/>
    </ext>
  </extLst>
</table>
</file>

<file path=xl/theme/theme1.xml><?xml version="1.0" encoding="utf-8"?>
<a:theme xmlns:a="http://schemas.openxmlformats.org/drawingml/2006/main" name="Spring">
  <a:themeElements>
    <a:clrScheme name="Weight Loss Tracker">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Weight Loss Tracker">
      <a:majorFont>
        <a:latin typeface="Verdana"/>
        <a:ea typeface=""/>
        <a:cs typeface=""/>
      </a:majorFont>
      <a:minorFont>
        <a:latin typeface="Verdana"/>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pageSetUpPr autoPageBreaks="0" fitToPage="1"/>
  </sheetPr>
  <dimension ref="B1:K42"/>
  <sheetViews>
    <sheetView showGridLines="0" tabSelected="1" zoomScaleNormal="100" workbookViewId="0"/>
  </sheetViews>
  <sheetFormatPr defaultRowHeight="12.75" x14ac:dyDescent="0.2"/>
  <cols>
    <col min="1" max="1" width="4.125" customWidth="1"/>
    <col min="2" max="2" width="19.875" customWidth="1"/>
    <col min="3" max="3" width="12.875" customWidth="1"/>
    <col min="4" max="4" width="12.625" customWidth="1"/>
    <col min="5" max="5" width="14" customWidth="1"/>
    <col min="6" max="6" width="5.25" customWidth="1"/>
    <col min="8" max="8" width="7.25" customWidth="1"/>
    <col min="9" max="9" width="8.5" customWidth="1"/>
    <col min="10" max="11" width="10.25" customWidth="1"/>
  </cols>
  <sheetData>
    <row r="1" spans="2:11" s="6" customFormat="1" ht="13.5" customHeight="1" x14ac:dyDescent="0.2"/>
    <row r="2" spans="2:11" s="6" customFormat="1" ht="13.5" customHeight="1" x14ac:dyDescent="0.2"/>
    <row r="3" spans="2:11" s="6" customFormat="1" ht="13.5" customHeight="1" x14ac:dyDescent="0.2"/>
    <row r="5" spans="2:11" ht="21" customHeight="1" thickBot="1" x14ac:dyDescent="0.25">
      <c r="B5" s="38" t="s">
        <v>34</v>
      </c>
      <c r="C5" s="38"/>
      <c r="D5" s="38"/>
      <c r="E5" s="38"/>
      <c r="F5" s="19"/>
      <c r="G5" s="30" t="s">
        <v>26</v>
      </c>
      <c r="H5" s="30"/>
      <c r="I5" s="30"/>
      <c r="J5" s="29"/>
      <c r="K5" s="29"/>
    </row>
    <row r="6" spans="2:11" ht="13.5" customHeight="1" thickTop="1" x14ac:dyDescent="0.2">
      <c r="J6" s="35">
        <f>Procenti</f>
        <v>0.36666666666666664</v>
      </c>
      <c r="K6" s="35"/>
    </row>
    <row r="7" spans="2:11" ht="16.5" customHeight="1" x14ac:dyDescent="0.2">
      <c r="B7" s="15" t="s">
        <v>27</v>
      </c>
      <c r="C7" s="23" t="s">
        <v>28</v>
      </c>
      <c r="D7" s="23" t="s">
        <v>29</v>
      </c>
      <c r="E7" s="14"/>
      <c r="J7" s="36"/>
      <c r="K7" s="36"/>
    </row>
    <row r="8" spans="2:11" ht="19.5" customHeight="1" x14ac:dyDescent="0.2">
      <c r="B8" s="49">
        <v>41061</v>
      </c>
      <c r="C8" s="20">
        <v>210</v>
      </c>
      <c r="D8" s="31">
        <v>5</v>
      </c>
      <c r="E8" s="32">
        <v>10</v>
      </c>
      <c r="J8" s="36"/>
      <c r="K8" s="36"/>
    </row>
    <row r="9" spans="2:11" ht="9" customHeight="1" x14ac:dyDescent="0.2">
      <c r="J9" s="36"/>
      <c r="K9" s="36"/>
    </row>
    <row r="10" spans="2:11" ht="12.75" customHeight="1" x14ac:dyDescent="0.15">
      <c r="B10" s="40" t="s">
        <v>33</v>
      </c>
      <c r="C10" s="40"/>
      <c r="D10" s="17" t="s">
        <v>0</v>
      </c>
      <c r="J10" s="39" t="str">
        <f>IF(J6&gt;=1,"APSVEICAM!","CEĻĀ UZ MĒRĶI!")</f>
        <v>CEĻĀ UZ MĒRĶI!</v>
      </c>
      <c r="K10" s="39"/>
    </row>
    <row r="11" spans="2:11" ht="24.75" x14ac:dyDescent="0.2">
      <c r="B11" s="16">
        <f>D8*12+E8</f>
        <v>70</v>
      </c>
      <c r="D11" s="16">
        <f>(Svars/Garums^2)*703</f>
        <v>30.12857142857143</v>
      </c>
    </row>
    <row r="12" spans="2:11" ht="9" customHeight="1" x14ac:dyDescent="0.2"/>
    <row r="13" spans="2:11" x14ac:dyDescent="0.2">
      <c r="B13" s="23" t="s">
        <v>38</v>
      </c>
      <c r="C13" s="41" t="s">
        <v>39</v>
      </c>
      <c r="D13" s="42"/>
      <c r="E13" s="14"/>
    </row>
    <row r="14" spans="2:11" ht="18" x14ac:dyDescent="0.2">
      <c r="B14" s="21">
        <v>180</v>
      </c>
      <c r="C14" s="22">
        <v>8</v>
      </c>
      <c r="D14" s="33" t="s">
        <v>35</v>
      </c>
      <c r="E14" s="34"/>
    </row>
    <row r="15" spans="2:11" ht="9" customHeight="1" x14ac:dyDescent="0.2"/>
    <row r="16" spans="2:11" x14ac:dyDescent="0.2">
      <c r="B16" s="24" t="s">
        <v>36</v>
      </c>
      <c r="C16" s="25"/>
      <c r="D16" s="37" t="s">
        <v>37</v>
      </c>
      <c r="E16" s="37"/>
    </row>
    <row r="17" spans="2:11" ht="24.75" x14ac:dyDescent="0.2">
      <c r="B17" s="50">
        <f>B8+D17</f>
        <v>41301</v>
      </c>
      <c r="C17" s="50"/>
      <c r="D17" s="16">
        <f>C14*LOOKUP(D14,{"dienas","mēneši","nedēļas"},{1,30,7})</f>
        <v>240</v>
      </c>
      <c r="F17" s="2" t="s">
        <v>1</v>
      </c>
      <c r="G17" s="2" t="s">
        <v>2</v>
      </c>
    </row>
    <row r="18" spans="2:11" x14ac:dyDescent="0.2">
      <c r="F18" s="3">
        <f>SākumaDatums</f>
        <v>41061</v>
      </c>
      <c r="G18" s="4">
        <f>(Svars-MērķaSvars)</f>
        <v>30</v>
      </c>
    </row>
    <row r="19" spans="2:11" x14ac:dyDescent="0.2">
      <c r="F19" s="3">
        <f>MērķaDatums</f>
        <v>41301</v>
      </c>
      <c r="G19" s="5">
        <f>((Svars-MērķaSvars)-(PēdējaisSvars-MērķaSvars))/(Svars-MērķaSvars)</f>
        <v>0.36666666666666664</v>
      </c>
    </row>
    <row r="20" spans="2:11" ht="21" customHeight="1" thickBot="1" x14ac:dyDescent="0.25">
      <c r="B20" s="18" t="s">
        <v>30</v>
      </c>
      <c r="C20" s="18"/>
      <c r="D20" s="18"/>
      <c r="E20" s="18"/>
      <c r="F20" s="18"/>
      <c r="G20" s="18"/>
      <c r="H20" s="18"/>
      <c r="I20" s="19"/>
      <c r="J20" s="19"/>
      <c r="K20" s="19"/>
    </row>
    <row r="21" spans="2:11" ht="13.5" thickTop="1" x14ac:dyDescent="0.2"/>
    <row r="30" spans="2:11" ht="21" customHeight="1" thickBot="1" x14ac:dyDescent="0.25">
      <c r="B30" s="18" t="s">
        <v>31</v>
      </c>
      <c r="C30" s="18"/>
      <c r="D30" s="18"/>
      <c r="E30" s="18"/>
      <c r="F30" s="18"/>
      <c r="G30" s="18"/>
      <c r="H30" s="18"/>
      <c r="I30" s="19"/>
      <c r="J30" s="19"/>
      <c r="K30" s="19"/>
    </row>
    <row r="31" spans="2:11" ht="13.5" thickTop="1" x14ac:dyDescent="0.2"/>
    <row r="34" spans="2:11" x14ac:dyDescent="0.2">
      <c r="B34" s="2" t="str">
        <f>TEXT(C34/SUM($C$34:$C$38),"0%")&amp;" "&amp;Dati[[#Headers],[OLBALTUMVIELAS]]</f>
        <v>13% OLBALTUMVIELAS</v>
      </c>
      <c r="C34" s="2">
        <f>SUM(Dati[OLBALTUMVIELAS])</f>
        <v>915</v>
      </c>
      <c r="D34" s="2"/>
      <c r="E34" s="2"/>
    </row>
    <row r="35" spans="2:11" x14ac:dyDescent="0.2">
      <c r="B35" s="2" t="str">
        <f>TEXT(C35/SUM($C$34:$C$38),"0%")&amp;" "&amp;Dati[[#Headers],[OGĻHIDRĀTI]]</f>
        <v>51% OGĻHIDRĀTI</v>
      </c>
      <c r="C35" s="2">
        <f>SUM(Dati[OGĻHIDRĀTI])</f>
        <v>3460</v>
      </c>
      <c r="D35" s="2"/>
      <c r="E35" s="2"/>
    </row>
    <row r="36" spans="2:11" x14ac:dyDescent="0.2">
      <c r="B36" s="2" t="str">
        <f>TEXT(C36/SUM($C$34:$C$38),"0%")&amp;" "&amp;Dati[[#Headers],[TAUKI]]</f>
        <v>11% TAUKI</v>
      </c>
      <c r="C36" s="2">
        <f>SUM(Dati[TAUKI])</f>
        <v>745</v>
      </c>
      <c r="D36" s="2"/>
      <c r="E36" s="2"/>
    </row>
    <row r="37" spans="2:11" x14ac:dyDescent="0.2">
      <c r="B37" s="2" t="str">
        <f>TEXT(C37/SUM($C$34:$C$38),"0%")&amp;" "&amp;Dati[[#Headers],[CUKURI]]</f>
        <v>10% CUKURI</v>
      </c>
      <c r="C37" s="2">
        <f>SUM(Dati[CUKURI])</f>
        <v>675</v>
      </c>
      <c r="D37" s="2"/>
      <c r="E37" s="2"/>
    </row>
    <row r="38" spans="2:11" x14ac:dyDescent="0.2">
      <c r="B38" s="2" t="str">
        <f>TEXT(C38/SUM($C$34:$C$38),"0%")&amp;" "&amp;Dati[[#Headers],[ŪDENS (UNCES)]]</f>
        <v>15% ŪDENS (UNCES)</v>
      </c>
      <c r="C38" s="2">
        <f>SUM(Dati[ŪDENS (UNCES)])</f>
        <v>1018</v>
      </c>
      <c r="D38" s="2"/>
      <c r="E38" s="2"/>
    </row>
    <row r="41" spans="2:11" ht="13.5" thickBot="1" x14ac:dyDescent="0.25">
      <c r="B41" s="18" t="s">
        <v>32</v>
      </c>
      <c r="C41" s="18"/>
      <c r="D41" s="18"/>
      <c r="E41" s="18"/>
      <c r="F41" s="18"/>
      <c r="G41" s="18"/>
      <c r="H41" s="18"/>
      <c r="I41" s="19"/>
      <c r="J41" s="19"/>
      <c r="K41" s="19"/>
    </row>
    <row r="42" spans="2:11" ht="13.5" thickTop="1" x14ac:dyDescent="0.2"/>
  </sheetData>
  <dataConsolidate/>
  <mergeCells count="8">
    <mergeCell ref="B17:C17"/>
    <mergeCell ref="D14:E14"/>
    <mergeCell ref="J6:K9"/>
    <mergeCell ref="D16:E16"/>
    <mergeCell ref="B5:E5"/>
    <mergeCell ref="J10:K10"/>
    <mergeCell ref="B10:C10"/>
    <mergeCell ref="C13:D13"/>
  </mergeCells>
  <dataValidations count="3">
    <dataValidation type="list" allowBlank="1" showInputMessage="1" sqref="C14">
      <formula1>"1,2,3,4,5,6,7,8,9,10,11,12"</formula1>
    </dataValidation>
    <dataValidation type="list" allowBlank="1" showInputMessage="1" sqref="D14:E14">
      <formula1>"DIENAS, NEDĒĻAS, MĒNEŠI"</formula1>
    </dataValidation>
    <dataValidation allowBlank="1" showInputMessage="1" sqref="B14"/>
  </dataValidations>
  <printOptions horizontalCentered="1"/>
  <pageMargins left="0.25" right="0.25" top="0.75" bottom="0.75" header="0.3" footer="0.3"/>
  <pageSetup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ollas: skaitītājpoga">
              <controlPr defaultSize="0" print="0" autoPict="0" altText="Palielina vai samazina garumu pēdās šūnā D8.">
                <anchor moveWithCells="1" sizeWithCells="1">
                  <from>
                    <xdr:col>3</xdr:col>
                    <xdr:colOff>9525</xdr:colOff>
                    <xdr:row>7</xdr:row>
                    <xdr:rowOff>28575</xdr:rowOff>
                  </from>
                  <to>
                    <xdr:col>3</xdr:col>
                    <xdr:colOff>114300</xdr:colOff>
                    <xdr:row>7</xdr:row>
                    <xdr:rowOff>228600</xdr:rowOff>
                  </to>
                </anchor>
              </controlPr>
            </control>
          </mc:Choice>
        </mc:AlternateContent>
        <mc:AlternateContent xmlns:mc="http://schemas.openxmlformats.org/markup-compatibility/2006">
          <mc:Choice Requires="x14">
            <control shapeId="2050" r:id="rId5" name="Pēdas: skaitītājpoga">
              <controlPr defaultSize="0" print="0" autoPict="0" altText="Palielina vai samazina garumu collās šūnā E8.">
                <anchor moveWithCells="1" sizeWithCells="1">
                  <from>
                    <xdr:col>4</xdr:col>
                    <xdr:colOff>9525</xdr:colOff>
                    <xdr:row>7</xdr:row>
                    <xdr:rowOff>28575</xdr:rowOff>
                  </from>
                  <to>
                    <xdr:col>4</xdr:col>
                    <xdr:colOff>104775</xdr:colOff>
                    <xdr:row>7</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autoPageBreaks="0" fitToPage="1"/>
  </sheetPr>
  <dimension ref="B1:M21"/>
  <sheetViews>
    <sheetView showGridLines="0" zoomScaleNormal="100" workbookViewId="0"/>
  </sheetViews>
  <sheetFormatPr defaultRowHeight="20.25" customHeight="1" x14ac:dyDescent="0.2"/>
  <cols>
    <col min="1" max="1" width="4.125" style="1" customWidth="1"/>
    <col min="2" max="2" width="12.375" style="1" customWidth="1"/>
    <col min="3" max="3" width="10.5" style="1" customWidth="1"/>
    <col min="4" max="4" width="27.75" style="1" bestFit="1" customWidth="1"/>
    <col min="5" max="5" width="21.25" style="1" customWidth="1"/>
    <col min="6" max="6" width="19" style="1" customWidth="1"/>
    <col min="7" max="7" width="8.5" style="1" bestFit="1" customWidth="1"/>
    <col min="8" max="8" width="10.25" style="1" customWidth="1"/>
    <col min="9" max="9" width="17.125" style="1" customWidth="1"/>
    <col min="10" max="10" width="31.875" style="1" bestFit="1" customWidth="1"/>
    <col min="11" max="11" width="33.25" style="1" bestFit="1" customWidth="1"/>
    <col min="12" max="12" width="25" style="1" customWidth="1"/>
    <col min="13" max="13" width="21.75" style="1" bestFit="1" customWidth="1"/>
    <col min="14" max="16384" width="9" style="1"/>
  </cols>
  <sheetData>
    <row r="1" spans="2:13" s="6" customFormat="1" ht="13.5" customHeight="1" x14ac:dyDescent="0.2"/>
    <row r="2" spans="2:13" s="6" customFormat="1" ht="13.5" customHeight="1" x14ac:dyDescent="0.2"/>
    <row r="3" spans="2:13" s="6" customFormat="1" ht="13.5" customHeight="1" x14ac:dyDescent="0.2"/>
    <row r="5" spans="2:13" ht="20.25" customHeight="1" x14ac:dyDescent="0.2">
      <c r="E5" s="43" t="s">
        <v>3</v>
      </c>
      <c r="F5" s="44"/>
      <c r="G5" s="44"/>
      <c r="H5" s="44"/>
      <c r="I5" s="44"/>
      <c r="J5" s="45" t="s">
        <v>4</v>
      </c>
      <c r="K5" s="46"/>
      <c r="L5" s="46"/>
      <c r="M5" s="47"/>
    </row>
    <row r="6" spans="2:13" ht="20.25" customHeight="1" x14ac:dyDescent="0.2">
      <c r="B6" s="26" t="s">
        <v>14</v>
      </c>
      <c r="C6" s="26" t="s">
        <v>15</v>
      </c>
      <c r="D6" s="26" t="s">
        <v>16</v>
      </c>
      <c r="E6" s="8" t="s">
        <v>17</v>
      </c>
      <c r="F6" s="8" t="s">
        <v>18</v>
      </c>
      <c r="G6" s="8" t="s">
        <v>19</v>
      </c>
      <c r="H6" s="8" t="s">
        <v>20</v>
      </c>
      <c r="I6" s="8" t="s">
        <v>21</v>
      </c>
      <c r="J6" s="27" t="s">
        <v>22</v>
      </c>
      <c r="K6" s="27" t="s">
        <v>23</v>
      </c>
      <c r="L6" s="27" t="s">
        <v>24</v>
      </c>
      <c r="M6" s="27" t="s">
        <v>25</v>
      </c>
    </row>
    <row r="7" spans="2:13" ht="20.25" customHeight="1" x14ac:dyDescent="0.2">
      <c r="B7" s="51">
        <v>41061</v>
      </c>
      <c r="C7" s="13">
        <v>205</v>
      </c>
      <c r="D7" s="13">
        <v>1500</v>
      </c>
      <c r="E7" s="12">
        <v>50</v>
      </c>
      <c r="F7" s="12">
        <v>200</v>
      </c>
      <c r="G7" s="12">
        <v>20</v>
      </c>
      <c r="H7" s="12">
        <v>50</v>
      </c>
      <c r="I7" s="12">
        <v>50</v>
      </c>
      <c r="J7" s="11">
        <v>125</v>
      </c>
      <c r="K7" s="11">
        <v>75</v>
      </c>
      <c r="L7" s="11">
        <v>65</v>
      </c>
      <c r="M7" s="11">
        <v>10</v>
      </c>
    </row>
    <row r="8" spans="2:13" ht="20.25" customHeight="1" x14ac:dyDescent="0.2">
      <c r="B8" s="51">
        <v>41062</v>
      </c>
      <c r="C8" s="13">
        <v>203</v>
      </c>
      <c r="D8" s="13">
        <v>2000</v>
      </c>
      <c r="E8" s="12">
        <v>60</v>
      </c>
      <c r="F8" s="12">
        <v>200</v>
      </c>
      <c r="G8" s="12">
        <v>40</v>
      </c>
      <c r="H8" s="12">
        <v>40</v>
      </c>
      <c r="I8" s="12">
        <v>64</v>
      </c>
      <c r="J8" s="11">
        <v>125</v>
      </c>
      <c r="K8" s="11">
        <v>75</v>
      </c>
      <c r="L8" s="11">
        <v>63</v>
      </c>
      <c r="M8" s="11">
        <v>10</v>
      </c>
    </row>
    <row r="9" spans="2:13" ht="20.25" customHeight="1" x14ac:dyDescent="0.2">
      <c r="B9" s="51">
        <v>41063</v>
      </c>
      <c r="C9" s="13">
        <v>202</v>
      </c>
      <c r="D9" s="13">
        <v>2000</v>
      </c>
      <c r="E9" s="12">
        <v>55</v>
      </c>
      <c r="F9" s="12">
        <v>220</v>
      </c>
      <c r="G9" s="12">
        <v>25</v>
      </c>
      <c r="H9" s="12">
        <v>35</v>
      </c>
      <c r="I9" s="12">
        <v>64</v>
      </c>
      <c r="J9" s="11">
        <v>124</v>
      </c>
      <c r="K9" s="11">
        <v>75</v>
      </c>
      <c r="L9" s="11">
        <v>65</v>
      </c>
      <c r="M9" s="11">
        <v>10</v>
      </c>
    </row>
    <row r="10" spans="2:13" ht="20.25" customHeight="1" x14ac:dyDescent="0.2">
      <c r="B10" s="51">
        <v>41064</v>
      </c>
      <c r="C10" s="13">
        <v>202</v>
      </c>
      <c r="D10" s="13">
        <v>2000</v>
      </c>
      <c r="E10" s="12">
        <v>55</v>
      </c>
      <c r="F10" s="12">
        <v>260</v>
      </c>
      <c r="G10" s="12">
        <v>45</v>
      </c>
      <c r="H10" s="12">
        <v>45</v>
      </c>
      <c r="I10" s="12">
        <v>55</v>
      </c>
      <c r="J10" s="11">
        <v>135</v>
      </c>
      <c r="K10" s="11">
        <v>70</v>
      </c>
      <c r="L10" s="11">
        <v>60</v>
      </c>
      <c r="M10" s="11">
        <v>10</v>
      </c>
    </row>
    <row r="11" spans="2:13" ht="20.25" customHeight="1" x14ac:dyDescent="0.2">
      <c r="B11" s="51">
        <v>41065</v>
      </c>
      <c r="C11" s="13">
        <v>201</v>
      </c>
      <c r="D11" s="13">
        <v>1500</v>
      </c>
      <c r="E11" s="12">
        <v>60</v>
      </c>
      <c r="F11" s="12">
        <v>250</v>
      </c>
      <c r="G11" s="12">
        <v>70</v>
      </c>
      <c r="H11" s="12">
        <v>35</v>
      </c>
      <c r="I11" s="12">
        <v>100</v>
      </c>
      <c r="J11" s="11">
        <v>130</v>
      </c>
      <c r="K11" s="11">
        <v>75</v>
      </c>
      <c r="L11" s="11">
        <v>60</v>
      </c>
      <c r="M11" s="11">
        <v>10</v>
      </c>
    </row>
    <row r="12" spans="2:13" ht="20.25" customHeight="1" x14ac:dyDescent="0.2">
      <c r="B12" s="51">
        <v>41066</v>
      </c>
      <c r="C12" s="13">
        <v>200</v>
      </c>
      <c r="D12" s="13">
        <v>1400</v>
      </c>
      <c r="E12" s="12">
        <v>50</v>
      </c>
      <c r="F12" s="12">
        <v>195</v>
      </c>
      <c r="G12" s="12">
        <v>45</v>
      </c>
      <c r="H12" s="12">
        <v>40</v>
      </c>
      <c r="I12" s="12">
        <v>90</v>
      </c>
      <c r="J12" s="11">
        <v>120</v>
      </c>
      <c r="K12" s="11">
        <v>75</v>
      </c>
      <c r="L12" s="11">
        <v>65</v>
      </c>
      <c r="M12" s="11">
        <v>10</v>
      </c>
    </row>
    <row r="13" spans="2:13" ht="20.25" customHeight="1" x14ac:dyDescent="0.2">
      <c r="B13" s="51">
        <v>41067</v>
      </c>
      <c r="C13" s="13">
        <v>202</v>
      </c>
      <c r="D13" s="13">
        <v>2000</v>
      </c>
      <c r="E13" s="12">
        <v>45</v>
      </c>
      <c r="F13" s="12">
        <v>185</v>
      </c>
      <c r="G13" s="12">
        <v>75</v>
      </c>
      <c r="H13" s="12">
        <v>50</v>
      </c>
      <c r="I13" s="12">
        <v>65</v>
      </c>
      <c r="J13" s="11">
        <v>120</v>
      </c>
      <c r="K13" s="11">
        <v>75</v>
      </c>
      <c r="L13" s="11">
        <v>65</v>
      </c>
      <c r="M13" s="11">
        <v>10</v>
      </c>
    </row>
    <row r="14" spans="2:13" ht="20.25" customHeight="1" x14ac:dyDescent="0.2">
      <c r="B14" s="51">
        <v>41068</v>
      </c>
      <c r="C14" s="13">
        <v>200</v>
      </c>
      <c r="D14" s="13">
        <v>1100</v>
      </c>
      <c r="E14" s="12">
        <v>60</v>
      </c>
      <c r="F14" s="12">
        <v>250</v>
      </c>
      <c r="G14" s="12">
        <v>75</v>
      </c>
      <c r="H14" s="12">
        <v>50</v>
      </c>
      <c r="I14" s="12">
        <v>60</v>
      </c>
      <c r="J14" s="11">
        <v>130</v>
      </c>
      <c r="K14" s="11">
        <v>70</v>
      </c>
      <c r="L14" s="11">
        <v>65</v>
      </c>
      <c r="M14" s="11">
        <v>10</v>
      </c>
    </row>
    <row r="15" spans="2:13" ht="20.25" customHeight="1" x14ac:dyDescent="0.2">
      <c r="B15" s="51">
        <v>41069</v>
      </c>
      <c r="C15" s="13">
        <v>199</v>
      </c>
      <c r="D15" s="13">
        <v>1100</v>
      </c>
      <c r="E15" s="12">
        <v>80</v>
      </c>
      <c r="F15" s="12">
        <v>280</v>
      </c>
      <c r="G15" s="12">
        <v>40</v>
      </c>
      <c r="H15" s="12">
        <v>50</v>
      </c>
      <c r="I15" s="12">
        <v>100</v>
      </c>
      <c r="J15" s="11">
        <v>130</v>
      </c>
      <c r="K15" s="11">
        <v>75</v>
      </c>
      <c r="L15" s="11">
        <v>65</v>
      </c>
      <c r="M15" s="11">
        <v>10</v>
      </c>
    </row>
    <row r="16" spans="2:13" ht="20.25" customHeight="1" x14ac:dyDescent="0.2">
      <c r="B16" s="51">
        <v>41070</v>
      </c>
      <c r="C16" s="13">
        <v>197</v>
      </c>
      <c r="D16" s="13">
        <v>1800</v>
      </c>
      <c r="E16" s="12">
        <v>65</v>
      </c>
      <c r="F16" s="12">
        <v>185</v>
      </c>
      <c r="G16" s="12">
        <v>60</v>
      </c>
      <c r="H16" s="12">
        <v>25</v>
      </c>
      <c r="I16" s="12">
        <v>45</v>
      </c>
      <c r="J16" s="11">
        <v>130</v>
      </c>
      <c r="K16" s="11">
        <v>75</v>
      </c>
      <c r="L16" s="11">
        <v>60</v>
      </c>
      <c r="M16" s="11">
        <v>10</v>
      </c>
    </row>
    <row r="17" spans="2:13" ht="20.25" customHeight="1" x14ac:dyDescent="0.2">
      <c r="B17" s="51">
        <v>41071</v>
      </c>
      <c r="C17" s="13">
        <v>195</v>
      </c>
      <c r="D17" s="13">
        <v>2000</v>
      </c>
      <c r="E17" s="12">
        <v>75</v>
      </c>
      <c r="F17" s="12">
        <v>240</v>
      </c>
      <c r="G17" s="12">
        <v>65</v>
      </c>
      <c r="H17" s="12">
        <v>65</v>
      </c>
      <c r="I17" s="12">
        <v>90</v>
      </c>
      <c r="J17" s="11">
        <v>125</v>
      </c>
      <c r="K17" s="11">
        <v>75</v>
      </c>
      <c r="L17" s="11">
        <v>55</v>
      </c>
      <c r="M17" s="11">
        <v>10</v>
      </c>
    </row>
    <row r="18" spans="2:13" ht="20.25" customHeight="1" x14ac:dyDescent="0.2">
      <c r="B18" s="51">
        <v>41072</v>
      </c>
      <c r="C18" s="13">
        <v>196</v>
      </c>
      <c r="D18" s="13">
        <v>2000</v>
      </c>
      <c r="E18" s="12">
        <v>60</v>
      </c>
      <c r="F18" s="12">
        <v>290</v>
      </c>
      <c r="G18" s="12">
        <v>60</v>
      </c>
      <c r="H18" s="12">
        <v>50</v>
      </c>
      <c r="I18" s="12">
        <v>50</v>
      </c>
      <c r="J18" s="11">
        <v>130</v>
      </c>
      <c r="K18" s="11">
        <v>75</v>
      </c>
      <c r="L18" s="11">
        <v>65</v>
      </c>
      <c r="M18" s="11">
        <v>10</v>
      </c>
    </row>
    <row r="19" spans="2:13" ht="20.25" customHeight="1" x14ac:dyDescent="0.2">
      <c r="B19" s="51">
        <v>41073</v>
      </c>
      <c r="C19" s="13">
        <v>194</v>
      </c>
      <c r="D19" s="13">
        <v>1300</v>
      </c>
      <c r="E19" s="12">
        <v>75</v>
      </c>
      <c r="F19" s="12">
        <v>245</v>
      </c>
      <c r="G19" s="12">
        <v>75</v>
      </c>
      <c r="H19" s="12">
        <v>30</v>
      </c>
      <c r="I19" s="12">
        <v>55</v>
      </c>
      <c r="J19" s="11">
        <v>120</v>
      </c>
      <c r="K19" s="11">
        <v>75</v>
      </c>
      <c r="L19" s="11">
        <v>60</v>
      </c>
      <c r="M19" s="11">
        <v>10</v>
      </c>
    </row>
    <row r="20" spans="2:13" ht="20.25" customHeight="1" x14ac:dyDescent="0.2">
      <c r="B20" s="51">
        <v>41074</v>
      </c>
      <c r="C20" s="13">
        <v>192</v>
      </c>
      <c r="D20" s="13">
        <v>1100</v>
      </c>
      <c r="E20" s="12">
        <v>65</v>
      </c>
      <c r="F20" s="12">
        <v>275</v>
      </c>
      <c r="G20" s="12">
        <v>25</v>
      </c>
      <c r="H20" s="12">
        <v>35</v>
      </c>
      <c r="I20" s="12">
        <v>75</v>
      </c>
      <c r="J20" s="11">
        <v>125</v>
      </c>
      <c r="K20" s="11">
        <v>75</v>
      </c>
      <c r="L20" s="11">
        <v>60</v>
      </c>
      <c r="M20" s="11">
        <v>10</v>
      </c>
    </row>
    <row r="21" spans="2:13" ht="20.25" customHeight="1" x14ac:dyDescent="0.2">
      <c r="B21" s="51">
        <v>41075</v>
      </c>
      <c r="C21" s="13">
        <v>199</v>
      </c>
      <c r="D21" s="13">
        <v>1200</v>
      </c>
      <c r="E21" s="12">
        <v>60</v>
      </c>
      <c r="F21" s="12">
        <v>185</v>
      </c>
      <c r="G21" s="12">
        <v>25</v>
      </c>
      <c r="H21" s="12">
        <v>75</v>
      </c>
      <c r="I21" s="12">
        <v>55</v>
      </c>
      <c r="J21" s="11">
        <v>130</v>
      </c>
      <c r="K21" s="11">
        <v>75</v>
      </c>
      <c r="L21" s="11">
        <v>55</v>
      </c>
      <c r="M21" s="11">
        <v>10</v>
      </c>
    </row>
  </sheetData>
  <mergeCells count="2">
    <mergeCell ref="E5:I5"/>
    <mergeCell ref="J5:M5"/>
  </mergeCells>
  <printOptions horizontalCentered="1"/>
  <pageMargins left="0.25" right="0.25" top="0.75" bottom="0.75" header="0.3" footer="0.3"/>
  <pageSetup scale="67"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autoPageBreaks="0" fitToPage="1"/>
  </sheetPr>
  <dimension ref="B1:G14"/>
  <sheetViews>
    <sheetView showGridLines="0" zoomScaleNormal="100" workbookViewId="0"/>
  </sheetViews>
  <sheetFormatPr defaultRowHeight="20.25" customHeight="1" x14ac:dyDescent="0.2"/>
  <cols>
    <col min="1" max="1" width="4.125" customWidth="1"/>
    <col min="2" max="2" width="24.75" customWidth="1"/>
    <col min="3" max="3" width="20.625" bestFit="1" customWidth="1"/>
    <col min="4" max="4" width="22.75" bestFit="1" customWidth="1"/>
  </cols>
  <sheetData>
    <row r="1" spans="2:7" s="6" customFormat="1" ht="13.5" customHeight="1" x14ac:dyDescent="0.2"/>
    <row r="2" spans="2:7" s="6" customFormat="1" ht="13.5" customHeight="1" x14ac:dyDescent="0.2"/>
    <row r="3" spans="2:7" s="6" customFormat="1" ht="13.5" customHeight="1" x14ac:dyDescent="0.2"/>
    <row r="6" spans="2:7" ht="20.25" customHeight="1" x14ac:dyDescent="0.2">
      <c r="B6" s="26" t="s">
        <v>5</v>
      </c>
      <c r="C6" s="8" t="s">
        <v>6</v>
      </c>
      <c r="D6" s="27" t="s">
        <v>7</v>
      </c>
    </row>
    <row r="7" spans="2:7" ht="20.25" customHeight="1" x14ac:dyDescent="0.2">
      <c r="B7" s="7" t="s">
        <v>8</v>
      </c>
      <c r="C7" s="9">
        <v>0</v>
      </c>
      <c r="D7" s="10">
        <v>18.489999999999998</v>
      </c>
    </row>
    <row r="8" spans="2:7" ht="20.25" customHeight="1" x14ac:dyDescent="0.2">
      <c r="B8" s="7" t="s">
        <v>9</v>
      </c>
      <c r="C8" s="9">
        <v>18.5</v>
      </c>
      <c r="D8" s="10">
        <v>24.99</v>
      </c>
    </row>
    <row r="9" spans="2:7" ht="20.25" customHeight="1" x14ac:dyDescent="0.2">
      <c r="B9" s="7" t="s">
        <v>10</v>
      </c>
      <c r="C9" s="9">
        <v>25</v>
      </c>
      <c r="D9" s="10">
        <v>29.99</v>
      </c>
    </row>
    <row r="10" spans="2:7" ht="20.25" customHeight="1" x14ac:dyDescent="0.2">
      <c r="B10" s="7" t="s">
        <v>11</v>
      </c>
      <c r="C10" s="9">
        <v>30</v>
      </c>
      <c r="D10" s="10">
        <v>34.99</v>
      </c>
    </row>
    <row r="11" spans="2:7" ht="20.25" customHeight="1" x14ac:dyDescent="0.2">
      <c r="B11" s="7" t="s">
        <v>12</v>
      </c>
      <c r="C11" s="9">
        <v>35</v>
      </c>
      <c r="D11" s="10">
        <v>39.99</v>
      </c>
    </row>
    <row r="12" spans="2:7" ht="20.25" customHeight="1" x14ac:dyDescent="0.2">
      <c r="B12" s="7" t="s">
        <v>13</v>
      </c>
      <c r="C12" s="9">
        <v>40</v>
      </c>
      <c r="D12" s="10"/>
    </row>
    <row r="13" spans="2:7" ht="20.25" customHeight="1" x14ac:dyDescent="0.2">
      <c r="B13" s="48"/>
      <c r="C13" s="48"/>
      <c r="D13" s="48"/>
    </row>
    <row r="14" spans="2:7" ht="20.25" customHeight="1" x14ac:dyDescent="0.2">
      <c r="G14" s="28"/>
    </row>
  </sheetData>
  <mergeCells count="1">
    <mergeCell ref="B13:D13"/>
  </mergeCells>
  <printOptions horizontalCentered="1"/>
  <pageMargins left="0.7" right="0.7" top="0.75" bottom="0.75" header="0.3" footer="0.3"/>
  <pageSetup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7bfde04f-d4bc-4268-81e4-bb697037e161" xsi:nil="true"/>
    <AssetExpire xmlns="7bfde04f-d4bc-4268-81e4-bb697037e161">2029-01-01T08:00:00+00:00</AssetExpire>
    <CampaignTagsTaxHTField0 xmlns="7bfde04f-d4bc-4268-81e4-bb697037e161">
      <Terms xmlns="http://schemas.microsoft.com/office/infopath/2007/PartnerControls"/>
    </CampaignTagsTaxHTField0>
    <IntlLangReviewDate xmlns="7bfde04f-d4bc-4268-81e4-bb697037e161" xsi:nil="true"/>
    <TPFriendlyName xmlns="7bfde04f-d4bc-4268-81e4-bb697037e161" xsi:nil="true"/>
    <IntlLangReview xmlns="7bfde04f-d4bc-4268-81e4-bb697037e161">false</IntlLangReview>
    <LocLastLocAttemptVersionLookup xmlns="7bfde04f-d4bc-4268-81e4-bb697037e161">848698</LocLastLocAttemptVersionLookup>
    <PolicheckWords xmlns="7bfde04f-d4bc-4268-81e4-bb697037e161" xsi:nil="true"/>
    <SubmitterId xmlns="7bfde04f-d4bc-4268-81e4-bb697037e161" xsi:nil="true"/>
    <AcquiredFrom xmlns="7bfde04f-d4bc-4268-81e4-bb697037e161">Internal MS</AcquiredFrom>
    <EditorialStatus xmlns="7bfde04f-d4bc-4268-81e4-bb697037e161">Complete</EditorialStatus>
    <Markets xmlns="7bfde04f-d4bc-4268-81e4-bb697037e161"/>
    <OriginAsset xmlns="7bfde04f-d4bc-4268-81e4-bb697037e161" xsi:nil="true"/>
    <AssetStart xmlns="7bfde04f-d4bc-4268-81e4-bb697037e161">2012-07-27T03:09:00+00:00</AssetStart>
    <FriendlyTitle xmlns="7bfde04f-d4bc-4268-81e4-bb697037e161" xsi:nil="true"/>
    <MarketSpecific xmlns="7bfde04f-d4bc-4268-81e4-bb697037e161">false</MarketSpecific>
    <TPNamespace xmlns="7bfde04f-d4bc-4268-81e4-bb697037e161" xsi:nil="true"/>
    <PublishStatusLookup xmlns="7bfde04f-d4bc-4268-81e4-bb697037e161">
      <Value>224447</Value>
    </PublishStatusLookup>
    <APAuthor xmlns="7bfde04f-d4bc-4268-81e4-bb697037e161">
      <UserInfo>
        <DisplayName>REDMOND\v-sa</DisplayName>
        <AccountId>2467</AccountId>
        <AccountType/>
      </UserInfo>
    </APAuthor>
    <TPCommandLine xmlns="7bfde04f-d4bc-4268-81e4-bb697037e161" xsi:nil="true"/>
    <IntlLangReviewer xmlns="7bfde04f-d4bc-4268-81e4-bb697037e161" xsi:nil="true"/>
    <OpenTemplate xmlns="7bfde04f-d4bc-4268-81e4-bb697037e161">true</OpenTemplate>
    <CSXSubmissionDate xmlns="7bfde04f-d4bc-4268-81e4-bb697037e161" xsi:nil="true"/>
    <TaxCatchAll xmlns="7bfde04f-d4bc-4268-81e4-bb697037e161"/>
    <Manager xmlns="7bfde04f-d4bc-4268-81e4-bb697037e161" xsi:nil="true"/>
    <NumericId xmlns="7bfde04f-d4bc-4268-81e4-bb697037e161" xsi:nil="true"/>
    <ParentAssetId xmlns="7bfde04f-d4bc-4268-81e4-bb697037e161" xsi:nil="true"/>
    <OriginalSourceMarket xmlns="7bfde04f-d4bc-4268-81e4-bb697037e161">english</OriginalSourceMarket>
    <ApprovalStatus xmlns="7bfde04f-d4bc-4268-81e4-bb697037e161">InProgress</ApprovalStatus>
    <TPComponent xmlns="7bfde04f-d4bc-4268-81e4-bb697037e161" xsi:nil="true"/>
    <EditorialTags xmlns="7bfde04f-d4bc-4268-81e4-bb697037e161" xsi:nil="true"/>
    <TPExecutable xmlns="7bfde04f-d4bc-4268-81e4-bb697037e161" xsi:nil="true"/>
    <TPLaunchHelpLink xmlns="7bfde04f-d4bc-4268-81e4-bb697037e161" xsi:nil="true"/>
    <LocComments xmlns="7bfde04f-d4bc-4268-81e4-bb697037e161" xsi:nil="true"/>
    <LocRecommendedHandoff xmlns="7bfde04f-d4bc-4268-81e4-bb697037e161" xsi:nil="true"/>
    <SourceTitle xmlns="7bfde04f-d4bc-4268-81e4-bb697037e161" xsi:nil="true"/>
    <CSXUpdate xmlns="7bfde04f-d4bc-4268-81e4-bb697037e161">false</CSXUpdate>
    <IntlLocPriority xmlns="7bfde04f-d4bc-4268-81e4-bb697037e161" xsi:nil="true"/>
    <UAProjectedTotalWords xmlns="7bfde04f-d4bc-4268-81e4-bb697037e161" xsi:nil="true"/>
    <AssetType xmlns="7bfde04f-d4bc-4268-81e4-bb697037e161">TP</AssetType>
    <MachineTranslated xmlns="7bfde04f-d4bc-4268-81e4-bb697037e161">false</MachineTranslated>
    <OutputCachingOn xmlns="7bfde04f-d4bc-4268-81e4-bb697037e161">false</OutputCachingOn>
    <TemplateStatus xmlns="7bfde04f-d4bc-4268-81e4-bb697037e161">Complete</TemplateStatus>
    <IsSearchable xmlns="7bfde04f-d4bc-4268-81e4-bb697037e161">true</IsSearchable>
    <ContentItem xmlns="7bfde04f-d4bc-4268-81e4-bb697037e161" xsi:nil="true"/>
    <HandoffToMSDN xmlns="7bfde04f-d4bc-4268-81e4-bb697037e161" xsi:nil="true"/>
    <ShowIn xmlns="7bfde04f-d4bc-4268-81e4-bb697037e161">Show everywhere</ShowIn>
    <ThumbnailAssetId xmlns="7bfde04f-d4bc-4268-81e4-bb697037e161" xsi:nil="true"/>
    <UALocComments xmlns="7bfde04f-d4bc-4268-81e4-bb697037e161" xsi:nil="true"/>
    <UALocRecommendation xmlns="7bfde04f-d4bc-4268-81e4-bb697037e161">Localize</UALocRecommendation>
    <LastModifiedDateTime xmlns="7bfde04f-d4bc-4268-81e4-bb697037e161" xsi:nil="true"/>
    <LegacyData xmlns="7bfde04f-d4bc-4268-81e4-bb697037e161" xsi:nil="true"/>
    <LocManualTestRequired xmlns="7bfde04f-d4bc-4268-81e4-bb697037e161">false</LocManualTestRequired>
    <LocMarketGroupTiers2 xmlns="7bfde04f-d4bc-4268-81e4-bb697037e161" xsi:nil="true"/>
    <ClipArtFilename xmlns="7bfde04f-d4bc-4268-81e4-bb697037e161" xsi:nil="true"/>
    <TPApplication xmlns="7bfde04f-d4bc-4268-81e4-bb697037e161" xsi:nil="true"/>
    <CSXHash xmlns="7bfde04f-d4bc-4268-81e4-bb697037e161" xsi:nil="true"/>
    <DirectSourceMarket xmlns="7bfde04f-d4bc-4268-81e4-bb697037e161">english</DirectSourceMarket>
    <PrimaryImageGen xmlns="7bfde04f-d4bc-4268-81e4-bb697037e161">false</PrimaryImageGen>
    <PlannedPubDate xmlns="7bfde04f-d4bc-4268-81e4-bb697037e161" xsi:nil="true"/>
    <CSXSubmissionMarket xmlns="7bfde04f-d4bc-4268-81e4-bb697037e161" xsi:nil="true"/>
    <Downloads xmlns="7bfde04f-d4bc-4268-81e4-bb697037e161">0</Downloads>
    <ArtSampleDocs xmlns="7bfde04f-d4bc-4268-81e4-bb697037e161" xsi:nil="true"/>
    <TrustLevel xmlns="7bfde04f-d4bc-4268-81e4-bb697037e161">1 Microsoft Managed Content</TrustLevel>
    <BlockPublish xmlns="7bfde04f-d4bc-4268-81e4-bb697037e161">false</BlockPublish>
    <TPLaunchHelpLinkType xmlns="7bfde04f-d4bc-4268-81e4-bb697037e161">Template</TPLaunchHelpLinkType>
    <LocalizationTagsTaxHTField0 xmlns="7bfde04f-d4bc-4268-81e4-bb697037e161">
      <Terms xmlns="http://schemas.microsoft.com/office/infopath/2007/PartnerControls"/>
    </LocalizationTagsTaxHTField0>
    <BusinessGroup xmlns="7bfde04f-d4bc-4268-81e4-bb697037e161" xsi:nil="true"/>
    <Providers xmlns="7bfde04f-d4bc-4268-81e4-bb697037e161" xsi:nil="true"/>
    <TemplateTemplateType xmlns="7bfde04f-d4bc-4268-81e4-bb697037e161">Excel 2007 Default</TemplateTemplateType>
    <TimesCloned xmlns="7bfde04f-d4bc-4268-81e4-bb697037e161" xsi:nil="true"/>
    <TPAppVersion xmlns="7bfde04f-d4bc-4268-81e4-bb697037e161" xsi:nil="true"/>
    <VoteCount xmlns="7bfde04f-d4bc-4268-81e4-bb697037e161" xsi:nil="true"/>
    <FeatureTagsTaxHTField0 xmlns="7bfde04f-d4bc-4268-81e4-bb697037e161">
      <Terms xmlns="http://schemas.microsoft.com/office/infopath/2007/PartnerControls"/>
    </FeatureTagsTaxHTField0>
    <Provider xmlns="7bfde04f-d4bc-4268-81e4-bb697037e161" xsi:nil="true"/>
    <UACurrentWords xmlns="7bfde04f-d4bc-4268-81e4-bb697037e161" xsi:nil="true"/>
    <AssetId xmlns="7bfde04f-d4bc-4268-81e4-bb697037e161">TP103107675</AssetId>
    <TPClientViewer xmlns="7bfde04f-d4bc-4268-81e4-bb697037e161" xsi:nil="true"/>
    <DSATActionTaken xmlns="7bfde04f-d4bc-4268-81e4-bb697037e161" xsi:nil="true"/>
    <APEditor xmlns="7bfde04f-d4bc-4268-81e4-bb697037e161">
      <UserInfo>
        <DisplayName/>
        <AccountId xsi:nil="true"/>
        <AccountType/>
      </UserInfo>
    </APEditor>
    <TPInstallLocation xmlns="7bfde04f-d4bc-4268-81e4-bb697037e161" xsi:nil="true"/>
    <OOCacheId xmlns="7bfde04f-d4bc-4268-81e4-bb697037e161" xsi:nil="true"/>
    <IsDeleted xmlns="7bfde04f-d4bc-4268-81e4-bb697037e161">false</IsDeleted>
    <PublishTargets xmlns="7bfde04f-d4bc-4268-81e4-bb697037e161">OfficeOnlineVNext</PublishTargets>
    <ApprovalLog xmlns="7bfde04f-d4bc-4268-81e4-bb697037e161" xsi:nil="true"/>
    <BugNumber xmlns="7bfde04f-d4bc-4268-81e4-bb697037e161" xsi:nil="true"/>
    <CrawlForDependencies xmlns="7bfde04f-d4bc-4268-81e4-bb697037e161">false</CrawlForDependencies>
    <InternalTagsTaxHTField0 xmlns="7bfde04f-d4bc-4268-81e4-bb697037e161">
      <Terms xmlns="http://schemas.microsoft.com/office/infopath/2007/PartnerControls"/>
    </InternalTagsTaxHTField0>
    <LastHandOff xmlns="7bfde04f-d4bc-4268-81e4-bb697037e161" xsi:nil="true"/>
    <Milestone xmlns="7bfde04f-d4bc-4268-81e4-bb697037e161" xsi:nil="true"/>
    <OriginalRelease xmlns="7bfde04f-d4bc-4268-81e4-bb697037e161">15</OriginalRelease>
    <RecommendationsModifier xmlns="7bfde04f-d4bc-4268-81e4-bb697037e161" xsi:nil="true"/>
    <ScenarioTagsTaxHTField0 xmlns="7bfde04f-d4bc-4268-81e4-bb697037e161">
      <Terms xmlns="http://schemas.microsoft.com/office/infopath/2007/PartnerControls"/>
    </ScenarioTagsTaxHTField0>
    <UANotes xmlns="7bfde04f-d4bc-4268-81e4-bb697037e16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D3C4CE5673F73C45AB52850A0E51E49F040019DC828CB3D3D348B9D8CA497EBC10AA" ma:contentTypeVersion="54" ma:contentTypeDescription="Create a new document." ma:contentTypeScope="" ma:versionID="9d9bf9b0329aa174a3ab8a097052d3ce">
  <xsd:schema xmlns:xsd="http://www.w3.org/2001/XMLSchema" xmlns:xs="http://www.w3.org/2001/XMLSchema" xmlns:p="http://schemas.microsoft.com/office/2006/metadata/properties" xmlns:ns2="7bfde04f-d4bc-4268-81e4-bb697037e161" targetNamespace="http://schemas.microsoft.com/office/2006/metadata/properties" ma:root="true" ma:fieldsID="f62ca86716fe040865b931bda7e20825" ns2:_="">
    <xsd:import namespace="7bfde04f-d4bc-4268-81e4-bb697037e161"/>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fde04f-d4bc-4268-81e4-bb697037e161"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d90433b1-bddd-4618-95a2-3d0cae6d6bd3}"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460EEFEB-DF9A-4665-A789-F4AC8F0B1A0F}" ma:internalName="CSXSubmissionMarket" ma:readOnly="false" ma:showField="MarketName" ma:web="7bfde04f-d4bc-4268-81e4-bb697037e161">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9cc84f6d-53a5-4deb-b3b1-0395c55c20a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669E9AE8-045C-485D-B05E-067FEBDCB9E4}" ma:internalName="InProjectListLookup" ma:readOnly="true" ma:showField="InProjectList"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43edf57-4c6c-4284-b762-885bdcffeba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669E9AE8-045C-485D-B05E-067FEBDCB9E4}" ma:internalName="LastCompleteVersionLookup" ma:readOnly="true" ma:showField="LastCompleteVersion"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669E9AE8-045C-485D-B05E-067FEBDCB9E4}" ma:internalName="LastPreviewErrorLookup" ma:readOnly="true" ma:showField="LastPreviewError"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669E9AE8-045C-485D-B05E-067FEBDCB9E4}" ma:internalName="LastPreviewResultLookup" ma:readOnly="true" ma:showField="LastPreviewResult"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669E9AE8-045C-485D-B05E-067FEBDCB9E4}" ma:internalName="LastPreviewAttemptDateLookup" ma:readOnly="true" ma:showField="LastPreviewAttemptDat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669E9AE8-045C-485D-B05E-067FEBDCB9E4}" ma:internalName="LastPreviewedByLookup" ma:readOnly="true" ma:showField="LastPreviewedBy"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669E9AE8-045C-485D-B05E-067FEBDCB9E4}" ma:internalName="LastPreviewTimeLookup" ma:readOnly="true" ma:showField="LastPreviewTim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669E9AE8-045C-485D-B05E-067FEBDCB9E4}" ma:internalName="LastPreviewVersionLookup" ma:readOnly="true" ma:showField="LastPreviewVersion"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669E9AE8-045C-485D-B05E-067FEBDCB9E4}" ma:internalName="LastPublishErrorLookup" ma:readOnly="true" ma:showField="LastPublishError"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669E9AE8-045C-485D-B05E-067FEBDCB9E4}" ma:internalName="LastPublishResultLookup" ma:readOnly="true" ma:showField="LastPublishResult"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669E9AE8-045C-485D-B05E-067FEBDCB9E4}" ma:internalName="LastPublishAttemptDateLookup" ma:readOnly="true" ma:showField="LastPublishAttemptDat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669E9AE8-045C-485D-B05E-067FEBDCB9E4}" ma:internalName="LastPublishedByLookup" ma:readOnly="true" ma:showField="LastPublishedBy"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669E9AE8-045C-485D-B05E-067FEBDCB9E4}" ma:internalName="LastPublishTimeLookup" ma:readOnly="true" ma:showField="LastPublishTim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669E9AE8-045C-485D-B05E-067FEBDCB9E4}" ma:internalName="LastPublishVersionLookup" ma:readOnly="true" ma:showField="LastPublishVersion"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AD25820-5D61-4591-9713-D60A3B60F6A0}" ma:internalName="LocLastLocAttemptVersionLookup" ma:readOnly="false" ma:showField="LastLocAttemptVersion" ma:web="7bfde04f-d4bc-4268-81e4-bb697037e161">
      <xsd:simpleType>
        <xsd:restriction base="dms:Lookup"/>
      </xsd:simpleType>
    </xsd:element>
    <xsd:element name="LocLastLocAttemptVersionTypeLookup" ma:index="71" nillable="true" ma:displayName="Loc Last Loc Attempt Version Type" ma:default="" ma:list="{AAD25820-5D61-4591-9713-D60A3B60F6A0}" ma:internalName="LocLastLocAttemptVersionTypeLookup" ma:readOnly="true" ma:showField="LastLocAttemptVersionType" ma:web="7bfde04f-d4bc-4268-81e4-bb697037e161">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AD25820-5D61-4591-9713-D60A3B60F6A0}" ma:internalName="LocNewPublishedVersionLookup" ma:readOnly="true" ma:showField="NewPublishedVersion" ma:web="7bfde04f-d4bc-4268-81e4-bb697037e161">
      <xsd:simpleType>
        <xsd:restriction base="dms:Lookup"/>
      </xsd:simpleType>
    </xsd:element>
    <xsd:element name="LocOverallHandbackStatusLookup" ma:index="75" nillable="true" ma:displayName="Loc Overall Handback Status" ma:default="" ma:list="{AAD25820-5D61-4591-9713-D60A3B60F6A0}" ma:internalName="LocOverallHandbackStatusLookup" ma:readOnly="true" ma:showField="OverallHandbackStatus" ma:web="7bfde04f-d4bc-4268-81e4-bb697037e161">
      <xsd:simpleType>
        <xsd:restriction base="dms:Lookup"/>
      </xsd:simpleType>
    </xsd:element>
    <xsd:element name="LocOverallLocStatusLookup" ma:index="76" nillable="true" ma:displayName="Loc Overall Localize Status" ma:default="" ma:list="{AAD25820-5D61-4591-9713-D60A3B60F6A0}" ma:internalName="LocOverallLocStatusLookup" ma:readOnly="true" ma:showField="OverallLocStatus" ma:web="7bfde04f-d4bc-4268-81e4-bb697037e161">
      <xsd:simpleType>
        <xsd:restriction base="dms:Lookup"/>
      </xsd:simpleType>
    </xsd:element>
    <xsd:element name="LocOverallPreviewStatusLookup" ma:index="77" nillable="true" ma:displayName="Loc Overall Preview Status" ma:default="" ma:list="{AAD25820-5D61-4591-9713-D60A3B60F6A0}" ma:internalName="LocOverallPreviewStatusLookup" ma:readOnly="true" ma:showField="OverallPreviewStatus" ma:web="7bfde04f-d4bc-4268-81e4-bb697037e161">
      <xsd:simpleType>
        <xsd:restriction base="dms:Lookup"/>
      </xsd:simpleType>
    </xsd:element>
    <xsd:element name="LocOverallPublishStatusLookup" ma:index="78" nillable="true" ma:displayName="Loc Overall Publish Status" ma:default="" ma:list="{AAD25820-5D61-4591-9713-D60A3B60F6A0}" ma:internalName="LocOverallPublishStatusLookup" ma:readOnly="true" ma:showField="OverallPublishStatus" ma:web="7bfde04f-d4bc-4268-81e4-bb697037e161">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AD25820-5D61-4591-9713-D60A3B60F6A0}" ma:internalName="LocProcessedForHandoffsLookup" ma:readOnly="true" ma:showField="ProcessedForHandoffs" ma:web="7bfde04f-d4bc-4268-81e4-bb697037e161">
      <xsd:simpleType>
        <xsd:restriction base="dms:Lookup"/>
      </xsd:simpleType>
    </xsd:element>
    <xsd:element name="LocProcessedForMarketsLookup" ma:index="81" nillable="true" ma:displayName="Loc Processed For Markets" ma:default="" ma:list="{AAD25820-5D61-4591-9713-D60A3B60F6A0}" ma:internalName="LocProcessedForMarketsLookup" ma:readOnly="true" ma:showField="ProcessedForMarkets" ma:web="7bfde04f-d4bc-4268-81e4-bb697037e161">
      <xsd:simpleType>
        <xsd:restriction base="dms:Lookup"/>
      </xsd:simpleType>
    </xsd:element>
    <xsd:element name="LocPublishedDependentAssetsLookup" ma:index="82" nillable="true" ma:displayName="Loc Published Dependent Assets" ma:default="" ma:list="{AAD25820-5D61-4591-9713-D60A3B60F6A0}" ma:internalName="LocPublishedDependentAssetsLookup" ma:readOnly="true" ma:showField="PublishedDependentAssets" ma:web="7bfde04f-d4bc-4268-81e4-bb697037e161">
      <xsd:simpleType>
        <xsd:restriction base="dms:Lookup"/>
      </xsd:simpleType>
    </xsd:element>
    <xsd:element name="LocPublishedLinkedAssetsLookup" ma:index="83" nillable="true" ma:displayName="Loc Published Linked Assets" ma:default="" ma:list="{AAD25820-5D61-4591-9713-D60A3B60F6A0}" ma:internalName="LocPublishedLinkedAssetsLookup" ma:readOnly="true" ma:showField="PublishedLinkedAssets" ma:web="7bfde04f-d4bc-4268-81e4-bb697037e161">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d9f2a5dc-0320-4283-88cb-f9895f7700a4}"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460EEFEB-DF9A-4665-A789-F4AC8F0B1A0F}" ma:internalName="Markets" ma:readOnly="false" ma:showField="MarketNam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669E9AE8-045C-485D-B05E-067FEBDCB9E4}" ma:internalName="NumOfRatingsLookup" ma:readOnly="true" ma:showField="NumOfRatings"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669E9AE8-045C-485D-B05E-067FEBDCB9E4}" ma:internalName="PublishStatusLookup" ma:readOnly="false" ma:showField="PublishStatus"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f0e7122e-cd4c-4596-8cd9-6ece96493455}"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528303fd-6289-4d45-8503-25c5457b9861}" ma:internalName="TaxCatchAll" ma:showField="CatchAllData"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528303fd-6289-4d45-8503-25c5457b9861}" ma:internalName="TaxCatchAllLabel" ma:readOnly="true" ma:showField="CatchAllDataLabel"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B478705-80BF-414C-B606-D7DC8F2A3696}"/>
</file>

<file path=customXml/itemProps2.xml><?xml version="1.0" encoding="utf-8"?>
<ds:datastoreItem xmlns:ds="http://schemas.openxmlformats.org/officeDocument/2006/customXml" ds:itemID="{6ECF7402-235C-4F26-A4E8-2ADAD0CB66F8}"/>
</file>

<file path=customXml/itemProps3.xml><?xml version="1.0" encoding="utf-8"?>
<ds:datastoreItem xmlns:ds="http://schemas.openxmlformats.org/officeDocument/2006/customXml" ds:itemID="{01FA62D8-57F0-469E-88FC-B4328C90F8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18</vt:i4>
      </vt:variant>
    </vt:vector>
  </HeadingPairs>
  <TitlesOfParts>
    <vt:vector size="21" baseType="lpstr">
      <vt:lpstr>Informācijas panelis</vt:lpstr>
      <vt:lpstr>Datu Ievades</vt:lpstr>
      <vt:lpstr>ĶMI informācija</vt:lpstr>
      <vt:lpstr>Collas</vt:lpstr>
      <vt:lpstr>DienasKopā</vt:lpstr>
      <vt:lpstr>'Datu Ievades'!Drukas_apgabals</vt:lpstr>
      <vt:lpstr>'Informācijas panelis'!Drukas_apgabals</vt:lpstr>
      <vt:lpstr>'ĶMI informācija'!Drukas_apgabals</vt:lpstr>
      <vt:lpstr>'Datu Ievades'!Drukāt_virsrakstus</vt:lpstr>
      <vt:lpstr>Garums</vt:lpstr>
      <vt:lpstr>IdeālaisSvars</vt:lpstr>
      <vt:lpstr>ĶMI</vt:lpstr>
      <vt:lpstr>ĶMIKategorijas</vt:lpstr>
      <vt:lpstr>MērķaDatums</vt:lpstr>
      <vt:lpstr>MērķaSvars</vt:lpstr>
      <vt:lpstr>PeriodaVienības</vt:lpstr>
      <vt:lpstr>Periods</vt:lpstr>
      <vt:lpstr>Pēdas</vt:lpstr>
      <vt:lpstr>Procenti</vt:lpstr>
      <vt:lpstr>SākumaDatums</vt:lpstr>
      <vt:lpstr>Svars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2012-07-26T19:13:58Z</dcterms:created>
  <dcterms:modified xsi:type="dcterms:W3CDTF">2012-11-09T09:57:53Z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0x010100D3C4CE5673F73C45AB52850A0E51E49F040019DC828CB3D3D348B9D8CA497EBC10AA</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