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1173AF1-DF8F-4480-AA74-BC50E1948D54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Vevők kapcsolattartási adatai" sheetId="1" r:id="rId1"/>
    <sheet name="Közelgő találkozók" sheetId="2" r:id="rId2"/>
  </sheets>
  <definedNames>
    <definedName name="lstVevők">Kapcsolatlista[Cég neve]</definedName>
    <definedName name="_xlnm.Print_Titles" localSheetId="1">'Közelgő találkozók'!$3:$3</definedName>
    <definedName name="_xlnm.Print_Titles" localSheetId="0">'Vevők kapcsolattartási adatai'!$3:$3</definedName>
    <definedName name="Oszlopcím1">Kapcsolatlista[[#Headers],[Vevőazonosító]]</definedName>
    <definedName name="Oszlopcím2">KözelgőTalálkozók[[#Headers],[Dátum]]</definedName>
  </definedNames>
  <calcPr calcId="162913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<sst xmlns="http://schemas.openxmlformats.org/spreadsheetml/2006/main" count="170" uniqueCount="125">
  <si>
    <t>VEVŐ</t>
  </si>
  <si>
    <t>Vevőazonosító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</si>
  <si>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</si>
  <si>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</si>
  <si>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</si>
  <si>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</si>
  <si>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</si>
  <si>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</si>
  <si>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</si>
  <si>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</si>
  <si>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</si>
  <si>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</si>
  <si>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</si>
  <si>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</si>
  <si>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</si>
  <si>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</si>
  <si>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</si>
  <si>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</si>
  <si>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</si>
  <si>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</si>
  <si>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</si>
  <si>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</si>
  <si>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</si>
  <si>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</si>
  <si>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</si>
  <si>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</si>
  <si>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</si>
  <si>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</si>
  <si>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</si>
  <si>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KAPCSOLATLISTA</t>
  </si>
  <si>
    <t>Cég neve</t>
  </si>
  <si>
    <t>A. Datum Corporation</t>
  </si>
  <si>
    <t>Adventure Works</t>
  </si>
  <si>
    <t>Alpine Ski House</t>
  </si>
  <si>
    <t>Blue Yonder Airlines</t>
  </si>
  <si>
    <t>City Power &amp; Light</t>
  </si>
  <si>
    <t>Coho Vineyard</t>
  </si>
  <si>
    <t>Coho Winery</t>
  </si>
  <si>
    <t>Coho Vineyard &amp; Winery</t>
  </si>
  <si>
    <t>Contoso, Ltd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</si>
  <si>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</si>
  <si>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</si>
  <si>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</si>
  <si>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</si>
  <si>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</si>
  <si>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</si>
  <si>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</si>
  <si>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</si>
  <si>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</si>
  <si>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</si>
  <si>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</si>
  <si>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</si>
  <si>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Southridge Video</t>
  </si>
  <si>
    <t>Tailspin Toys</t>
  </si>
  <si>
    <t>Trey Research</t>
  </si>
  <si>
    <t>The Phone Company</t>
  </si>
  <si>
    <t>Wide World Importers</t>
  </si>
  <si>
    <t>Wingtip Toys</t>
  </si>
  <si>
    <t>Kapcsolattartó neve</t>
  </si>
  <si>
    <t>Gyenes Izabella</t>
  </si>
  <si>
    <t>Balogh András</t>
  </si>
  <si>
    <t>Hegedűs Attila</t>
  </si>
  <si>
    <t>Fazekas Péter</t>
  </si>
  <si>
    <t>Deák Gábor</t>
  </si>
  <si>
    <t>Szűcs Ábel</t>
  </si>
  <si>
    <t>Nagy Géza</t>
  </si>
  <si>
    <t>Horváth Ferenc</t>
  </si>
  <si>
    <t>Budai Csaba</t>
  </si>
  <si>
    <t>Bíró Krisztián</t>
  </si>
  <si>
    <t>Barta Endre</t>
  </si>
  <si>
    <t>Balla Bálint</t>
  </si>
  <si>
    <t>Fülöp Ágnes</t>
  </si>
  <si>
    <t>Szalai Szabolcs</t>
  </si>
  <si>
    <t>Szilágyi Zsuzsanna</t>
  </si>
  <si>
    <t>Rácz László</t>
  </si>
  <si>
    <t>Sinku Regina</t>
  </si>
  <si>
    <t>Váradi Zalán</t>
  </si>
  <si>
    <t>Király Vince</t>
  </si>
  <si>
    <t>Fehér Zsolt</t>
  </si>
  <si>
    <t>Orosz Fanni</t>
  </si>
  <si>
    <t>Gál Zoltán</t>
  </si>
  <si>
    <t>Kiss Patrícia</t>
  </si>
  <si>
    <t>Varga Krisztofer</t>
  </si>
  <si>
    <t>Katona Kevin</t>
  </si>
  <si>
    <t>Pataki Tivadar</t>
  </si>
  <si>
    <t>Fodor Mihály</t>
  </si>
  <si>
    <t>Számlázási cím</t>
  </si>
  <si>
    <t>Hosszú utca 123.</t>
  </si>
  <si>
    <t>Cseresznye köz 891.</t>
  </si>
  <si>
    <t>Település</t>
  </si>
  <si>
    <t>Szeged</t>
  </si>
  <si>
    <t>Veszprém</t>
  </si>
  <si>
    <t>Megye</t>
  </si>
  <si>
    <t>Csongrád</t>
  </si>
  <si>
    <t>Irányítószám</t>
  </si>
  <si>
    <t>Ország</t>
  </si>
  <si>
    <t>Magyarország</t>
  </si>
  <si>
    <t>Kapcsolattartó beosztása</t>
  </si>
  <si>
    <t>Vezető</t>
  </si>
  <si>
    <t>Kiemelt vevő</t>
  </si>
  <si>
    <t>Elemző</t>
  </si>
  <si>
    <t>Kezelési partner</t>
  </si>
  <si>
    <t>Ügyvezető igazgató</t>
  </si>
  <si>
    <t>Tanácsadó</t>
  </si>
  <si>
    <t>Beszerzési vezető</t>
  </si>
  <si>
    <t>Telefonszám</t>
  </si>
  <si>
    <t>Faxszám</t>
  </si>
  <si>
    <t>E-mail-cím</t>
  </si>
  <si>
    <t>izabella@adatum.com</t>
  </si>
  <si>
    <t>andras@adventure-works.com</t>
  </si>
  <si>
    <t>Közelgő találkozók</t>
  </si>
  <si>
    <t>Megjegyzések</t>
  </si>
  <si>
    <t>Közelgő</t>
  </si>
  <si>
    <t>Dátum</t>
  </si>
  <si>
    <t>találkozók</t>
  </si>
  <si>
    <t>Időpont</t>
  </si>
  <si>
    <t>Vevő neve</t>
  </si>
  <si>
    <t>Értekezlet tárgya</t>
  </si>
  <si>
    <t>Havi számlázás</t>
  </si>
  <si>
    <t>Értékesítés áttekintése</t>
  </si>
  <si>
    <t>Résztvevők</t>
  </si>
  <si>
    <t>Patrícia, László, Tivadar</t>
  </si>
  <si>
    <t>Balázs, Judit, Szilvia</t>
  </si>
  <si>
    <t>Vevők kapcsolattartási adatai</t>
  </si>
  <si>
    <t>További megjegyzések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</si>
</sst>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)@"/>
    <numFmt numFmtId="169" formatCode="[$-409]h:mm\ AM/PM;@"/>
    <numFmt numFmtId="170" formatCode="00000"/>
    <numFmt numFmtId="171" formatCode="[&lt;=9999999]###\-####;\(###\)\ ###\-####"/>
    <numFmt numFmtId="172" formatCode="[&gt;=3620000000]#\ \(##\)\ ###\-###;[&gt;=20000000]#\ \(##\)\ ###\-###;#\ \(#\)\ ###\-##\-##"/>
    <numFmt numFmtId="173" formatCode="&quot;H-&quot;0000"/>
    <numFmt numFmtId="176" formatCode="h:mm;@"/>
  </numFmts>
  <fonts count="10" x14ac:knownFonts="1">
    <font>
      <sz val="11"/>
      <color theme="1"/>
      <name val="Arial"/>
      <family val="2"/>
      <scheme val="minor"/>
    </font>
    <font>
      <sz val="11"/>
      <color theme="4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0"/>
      <color theme="4" tint="-0.24994659260841701"/>
      <name val="Arial"/>
      <family val="2"/>
      <scheme val="major"/>
    </font>
    <font>
      <u/>
      <sz val="11"/>
      <color theme="4" tint="-0.24994659260841701"/>
      <name val="Arial"/>
      <family val="2"/>
      <scheme val="minor"/>
    </font>
    <font>
      <sz val="11"/>
      <color theme="0"/>
      <name val="Arial"/>
      <family val="2"/>
      <scheme val="major"/>
    </font>
    <font>
      <sz val="20"/>
      <color theme="4" tint="-0.24994659260841701"/>
      <name val="Arial"/>
      <family val="2"/>
      <scheme val="major"/>
    </font>
    <font>
      <b/>
      <sz val="11"/>
      <color theme="3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</borders>
  <cellStyleXfs count="22">
    <xf numFmtId="168" fontId="0" fillId="0" borderId="0">
      <alignment wrapText="1"/>
    </xf>
    <xf numFmtId="0" fontId="5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8" fontId="6" fillId="0" borderId="0" applyProtection="0"/>
    <xf numFmtId="0" fontId="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2" applyFill="0" applyProtection="0">
      <alignment vertical="center"/>
    </xf>
    <xf numFmtId="0" fontId="4" fillId="2" borderId="1" applyNumberFormat="0" applyFont="0" applyAlignment="0" applyProtection="0"/>
    <xf numFmtId="170" fontId="4" fillId="0" borderId="0" applyFont="0" applyFill="0" applyBorder="0">
      <alignment horizontal="center"/>
    </xf>
    <xf numFmtId="171" fontId="4" fillId="0" borderId="0">
      <alignment horizontal="center"/>
    </xf>
    <xf numFmtId="14" fontId="4" fillId="0" borderId="0" applyFont="0" applyFill="0" applyBorder="0">
      <alignment horizontal="left" indent="1"/>
    </xf>
    <xf numFmtId="169" fontId="4" fillId="0" borderId="0" applyFont="0" applyFill="0" applyBorder="0">
      <alignment horizontal="left" indent="1"/>
    </xf>
    <xf numFmtId="168" fontId="7" fillId="3" borderId="0" applyBorder="0" applyProtection="0">
      <alignment vertical="center"/>
    </xf>
    <xf numFmtId="0" fontId="9" fillId="4" borderId="2" applyProtection="0">
      <alignment horizontal="center" vertical="center"/>
    </xf>
    <xf numFmtId="0" fontId="9" fillId="0" borderId="0" applyNumberFormat="0" applyFill="0" applyBorder="0" applyAlignment="0" applyProtection="0"/>
  </cellStyleXfs>
  <cellXfs count="17">
    <xf numFmtId="168" fontId="0" fillId="0" borderId="0" xfId="0">
      <alignment wrapText="1"/>
    </xf>
    <xf numFmtId="0" fontId="5" fillId="0" borderId="2" xfId="1" applyAlignment="1">
      <alignment vertical="center"/>
    </xf>
    <xf numFmtId="168" fontId="0" fillId="0" borderId="0" xfId="0" applyNumberFormat="1" applyFont="1" applyFill="1" applyBorder="1">
      <alignment wrapText="1"/>
    </xf>
    <xf numFmtId="168" fontId="0" fillId="0" borderId="0" xfId="0" applyNumberFormat="1" applyFont="1" applyFill="1" applyBorder="1" applyAlignment="1">
      <alignment wrapText="1"/>
    </xf>
    <xf numFmtId="0" fontId="8" fillId="0" borderId="2" xfId="13">
      <alignment vertical="center"/>
    </xf>
    <xf numFmtId="168" fontId="0" fillId="0" borderId="0" xfId="0" applyFont="1" applyFill="1" applyBorder="1">
      <alignment wrapText="1"/>
    </xf>
    <xf numFmtId="0" fontId="5" fillId="0" borderId="2" xfId="1">
      <alignment vertical="center"/>
    </xf>
    <xf numFmtId="168" fontId="6" fillId="0" borderId="0" xfId="6"/>
    <xf numFmtId="168" fontId="7" fillId="3" borderId="0" xfId="19" applyBorder="1">
      <alignment vertical="center"/>
    </xf>
    <xf numFmtId="168" fontId="0" fillId="0" borderId="0" xfId="0">
      <alignment wrapText="1"/>
    </xf>
    <xf numFmtId="0" fontId="9" fillId="4" borderId="2" xfId="20">
      <alignment horizontal="center" vertical="center"/>
    </xf>
    <xf numFmtId="0" fontId="9" fillId="4" borderId="2" xfId="20" quotePrefix="1">
      <alignment horizontal="center" vertical="center"/>
    </xf>
    <xf numFmtId="14" fontId="0" fillId="0" borderId="0" xfId="17" applyFont="1" applyFill="1" applyBorder="1">
      <alignment horizontal="left" indent="1"/>
    </xf>
    <xf numFmtId="168" fontId="0" fillId="0" borderId="0" xfId="0" applyFill="1">
      <alignment wrapText="1"/>
    </xf>
    <xf numFmtId="172" fontId="4" fillId="0" borderId="0" xfId="16" applyNumberFormat="1">
      <alignment horizontal="center"/>
    </xf>
    <xf numFmtId="173" fontId="0" fillId="0" borderId="0" xfId="15" applyNumberFormat="1" applyFont="1" applyFill="1" applyBorder="1">
      <alignment horizontal="center"/>
    </xf>
    <xf numFmtId="176" fontId="0" fillId="0" borderId="0" xfId="18" applyNumberFormat="1" applyFont="1" applyFill="1" applyBorder="1">
      <alignment horizontal="left" indent="1"/>
    </xf>
  </cellXfs>
  <cellStyles count="22">
    <cellStyle name="Cím" xfId="1" builtinId="15" customBuiltin="1"/>
    <cellStyle name="Címsor 1" xfId="13" builtinId="16" customBuiltin="1"/>
    <cellStyle name="Címsor 2" xfId="19" builtinId="17" customBuiltin="1"/>
    <cellStyle name="Címsor 3" xfId="20" builtinId="18" customBuiltin="1"/>
    <cellStyle name="Címsor 4" xfId="21" builtinId="19" customBuiltin="1"/>
    <cellStyle name="Partner száma" xfId="16" xr:uid="{00000000-0005-0000-0000-000002000000}"/>
    <cellStyle name="Dátum" xfId="17" xr:uid="{00000000-0005-0000-0000-000005000000}"/>
    <cellStyle name="Ezres" xfId="8" builtinId="3" customBuiltin="1"/>
    <cellStyle name="Ezres [0]" xfId="9" builtinId="6" customBuiltin="1"/>
    <cellStyle name="Hivatkozás" xfId="2" builtinId="8" hidden="1" customBuiltin="1"/>
    <cellStyle name="Hivatkozás" xfId="5" builtinId="8" hidden="1"/>
    <cellStyle name="Hivatkozás" xfId="6" builtinId="8" customBuiltin="1"/>
    <cellStyle name="Jegyzet" xfId="14" builtinId="10" customBuiltin="1"/>
    <cellStyle name="Látott hivatkozás" xfId="3" builtinId="9" hidden="1"/>
    <cellStyle name="Látott hivatkozás" xfId="4" builtinId="9" hidden="1"/>
    <cellStyle name="Látott hivatkozás" xfId="7" builtinId="9" customBuiltin="1"/>
    <cellStyle name="Normál" xfId="0" builtinId="0" customBuiltin="1"/>
    <cellStyle name="Pénznem" xfId="10" builtinId="4" customBuiltin="1"/>
    <cellStyle name="Pénznem [0]" xfId="11" builtinId="7" customBuiltin="1"/>
    <cellStyle name="Százalék" xfId="12" builtinId="5" customBuiltin="1"/>
    <cellStyle name="Időpont" xfId="18" xr:uid="{00000000-0005-0000-0000-000013000000}"/>
    <cellStyle name="Irányítószám" xfId="15" xr:uid="{00000000-0005-0000-0000-000015000000}"/>
  </cellStyles>
  <dxfs count="8">
    <dxf>
      <numFmt numFmtId="176" formatCode="h:mm;@"/>
    </dxf>
    <dxf>
      <numFmt numFmtId="173" formatCode="&quot;H-&quot;0000"/>
    </dxf>
    <dxf>
      <numFmt numFmtId="172" formatCode="[&gt;=3620000000]#\ \(##\)\ ###\-###;[&gt;=20000000]#\ \(##\)\ ###\-###;#\ \(#\)\ ###\-##\-##"/>
    </dxf>
    <dxf>
      <numFmt numFmtId="172" formatCode="[&gt;=3620000000]#\ \(##\)\ ###\-###;[&gt;=20000000]#\ \(##\)\ ###\-###;#\ \(#\)\ ###\-##\-##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apcsolatlista" displayName="Kapcsolatlista" ref="B3:N30" totalsRowShown="0">
  <autoFilter ref="B3:N30" xr:uid="{00000000-0009-0000-0100-000001000000}"/>
  <tableColumns count="13">
    <tableColumn id="1" xr3:uid="{00000000-0010-0000-0000-000001000000}" name="Vevőazonosító"/>
    <tableColumn id="2" xr3:uid="{00000000-0010-0000-0000-000002000000}" name="Cég neve"/>
    <tableColumn id="3" xr3:uid="{00000000-0010-0000-0000-000003000000}" name="Kapcsolattartó neve"/>
    <tableColumn id="4" xr3:uid="{00000000-0010-0000-0000-000004000000}" name="Számlázási cím"/>
    <tableColumn id="5" xr3:uid="{00000000-0010-0000-0000-000005000000}" name="Település"/>
    <tableColumn id="6" xr3:uid="{00000000-0010-0000-0000-000006000000}" name="Megye"/>
    <tableColumn id="7" xr3:uid="{00000000-0010-0000-0000-000007000000}" name="Irányítószám" dataDxfId="1" dataCellStyle="Zip Code"/>
    <tableColumn id="8" xr3:uid="{00000000-0010-0000-0000-000008000000}" name="Ország"/>
    <tableColumn id="9" xr3:uid="{00000000-0010-0000-0000-000009000000}" name="Kapcsolattartó beosztása"/>
    <tableColumn id="10" xr3:uid="{00000000-0010-0000-0000-00000A000000}" name="Telefonszám" dataDxfId="3" dataCellStyle="Contact Number"/>
    <tableColumn id="11" xr3:uid="{00000000-0010-0000-0000-00000B000000}" name="Faxszám" dataDxfId="2" dataCellStyle="Contact Number"/>
    <tableColumn id="12" xr3:uid="{00000000-0010-0000-0000-00000C000000}" name="E-mail-cím"/>
    <tableColumn id="13" xr3:uid="{00000000-0010-0000-0000-00000D000000}" name="Megjegyzések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vevőazonosítót, a cégnevet, a kapcsolattartó nevét, a számlázási címet, a települést, a megyét, az irányítószámot, az országot, a kapcsolattartó beosztását, telefon- és faxszámát, e-mail-címét, valamint a megjegyzéseke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KözelgőTalálkozók" displayName="KözelgőTalálkozók" ref="B3:G26" totalsRowShown="0">
  <autoFilter ref="B3:G26" xr:uid="{00000000-0009-0000-0100-000002000000}"/>
  <tableColumns count="6">
    <tableColumn id="2" xr3:uid="{00000000-0010-0000-0100-000002000000}" name="Dátum" dataCellStyle="Date"/>
    <tableColumn id="3" xr3:uid="{00000000-0010-0000-0100-000003000000}" name="Időpont" dataDxfId="0" dataCellStyle="Time"/>
    <tableColumn id="1" xr3:uid="{00000000-0010-0000-0100-000001000000}" name="Vevő neve"/>
    <tableColumn id="4" xr3:uid="{00000000-0010-0000-0100-000004000000}" name="Értekezlet tárgya"/>
    <tableColumn id="5" xr3:uid="{00000000-0010-0000-0100-000005000000}" name="Résztvevők"/>
    <tableColumn id="6" xr3:uid="{00000000-0010-0000-0100-000006000000}" name="További megjegyzések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A közelgő találkozók listája a vevő nevével, a dátummal, az időponttal, az értekezlet tárgyával, a résztvevőkkel és a további megjegyzésekkel. A címsor szűrőivel kereshet rá az adott bejegyzésekre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5" customWidth="1"/>
    <col min="3" max="5" width="30.625" customWidth="1"/>
    <col min="6" max="6" width="15.625" customWidth="1"/>
    <col min="7" max="7" width="11.625" customWidth="1"/>
    <col min="8" max="8" width="12.625" customWidth="1"/>
    <col min="9" max="9" width="14" customWidth="1"/>
    <col min="10" max="10" width="25.12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 x14ac:dyDescent="0.25">
      <c r="A1" s="13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110</v>
      </c>
    </row>
    <row r="2" spans="1:14" ht="2.25" customHeight="1" thickTop="1" x14ac:dyDescent="0.2">
      <c r="N2" s="9"/>
    </row>
    <row r="3" spans="1:14" ht="30" customHeight="1" x14ac:dyDescent="0.2">
      <c r="B3" s="8" t="s">
        <v>1</v>
      </c>
      <c r="C3" s="8" t="s">
        <v>30</v>
      </c>
      <c r="D3" s="8" t="s">
        <v>58</v>
      </c>
      <c r="E3" s="8" t="s">
        <v>86</v>
      </c>
      <c r="F3" s="8" t="s">
        <v>89</v>
      </c>
      <c r="G3" s="8" t="s">
        <v>92</v>
      </c>
      <c r="H3" s="8" t="s">
        <v>94</v>
      </c>
      <c r="I3" s="8" t="s">
        <v>95</v>
      </c>
      <c r="J3" s="8" t="s">
        <v>97</v>
      </c>
      <c r="K3" s="8" t="s">
        <v>105</v>
      </c>
      <c r="L3" s="8" t="s">
        <v>106</v>
      </c>
      <c r="M3" s="8" t="s">
        <v>107</v>
      </c>
      <c r="N3" s="8" t="s">
        <v>111</v>
      </c>
    </row>
    <row r="4" spans="1:14" ht="30" customHeight="1" x14ac:dyDescent="0.2">
      <c r="B4" s="5" t="s">
        <v>2</v>
      </c>
      <c r="C4" s="2" t="s">
        <v>31</v>
      </c>
      <c r="D4" s="2" t="s">
        <v>59</v>
      </c>
      <c r="E4" s="2" t="s">
        <v>87</v>
      </c>
      <c r="F4" s="2" t="s">
        <v>90</v>
      </c>
      <c r="G4" s="2" t="s">
        <v>93</v>
      </c>
      <c r="H4" s="15">
        <v>9876</v>
      </c>
      <c r="I4" s="2" t="s">
        <v>96</v>
      </c>
      <c r="J4" s="2" t="s">
        <v>98</v>
      </c>
      <c r="K4" s="14">
        <v>1235550134</v>
      </c>
      <c r="L4" s="14">
        <v>1235550124</v>
      </c>
      <c r="M4" s="7" t="s">
        <v>108</v>
      </c>
      <c r="N4" s="3"/>
    </row>
    <row r="5" spans="1:14" ht="30" customHeight="1" x14ac:dyDescent="0.2">
      <c r="B5" s="5" t="s">
        <v>3</v>
      </c>
      <c r="C5" s="2" t="s">
        <v>32</v>
      </c>
      <c r="D5" s="2" t="s">
        <v>60</v>
      </c>
      <c r="E5" s="2" t="s">
        <v>88</v>
      </c>
      <c r="F5" s="2" t="s">
        <v>91</v>
      </c>
      <c r="G5" s="2" t="s">
        <v>91</v>
      </c>
      <c r="H5" s="15">
        <v>12345</v>
      </c>
      <c r="I5" s="2" t="s">
        <v>96</v>
      </c>
      <c r="J5" s="2" t="s">
        <v>99</v>
      </c>
      <c r="K5" s="14">
        <v>4565550145</v>
      </c>
      <c r="L5" s="14">
        <v>4565550146</v>
      </c>
      <c r="M5" s="7" t="s">
        <v>109</v>
      </c>
      <c r="N5" s="3"/>
    </row>
    <row r="6" spans="1:14" ht="30" customHeight="1" x14ac:dyDescent="0.2">
      <c r="B6" s="5" t="s">
        <v>4</v>
      </c>
      <c r="C6" s="2" t="s">
        <v>33</v>
      </c>
      <c r="D6" s="2" t="s">
        <v>61</v>
      </c>
      <c r="E6" s="2"/>
      <c r="F6" s="2"/>
      <c r="G6" s="2"/>
      <c r="H6" s="15"/>
      <c r="I6" s="2"/>
      <c r="J6" s="2" t="s">
        <v>100</v>
      </c>
      <c r="K6" s="14"/>
      <c r="L6" s="14"/>
      <c r="M6" s="7"/>
      <c r="N6" s="3"/>
    </row>
    <row r="7" spans="1:14" ht="30" customHeight="1" x14ac:dyDescent="0.2">
      <c r="B7" s="5" t="s">
        <v>5</v>
      </c>
      <c r="C7" s="2" t="s">
        <v>34</v>
      </c>
      <c r="D7" s="2" t="s">
        <v>62</v>
      </c>
      <c r="E7" s="2"/>
      <c r="F7" s="2"/>
      <c r="G7" s="2"/>
      <c r="H7" s="15"/>
      <c r="I7" s="2"/>
      <c r="J7" s="2" t="s">
        <v>101</v>
      </c>
      <c r="K7" s="14"/>
      <c r="L7" s="14"/>
      <c r="M7" s="7"/>
      <c r="N7" s="3"/>
    </row>
    <row r="8" spans="1:14" ht="30" customHeight="1" x14ac:dyDescent="0.2">
      <c r="B8" s="5" t="s">
        <v>6</v>
      </c>
      <c r="C8" s="2" t="s">
        <v>35</v>
      </c>
      <c r="D8" s="2" t="s">
        <v>63</v>
      </c>
      <c r="E8" s="2"/>
      <c r="F8" s="2"/>
      <c r="G8" s="2"/>
      <c r="H8" s="15"/>
      <c r="I8" s="2"/>
      <c r="J8" s="2" t="s">
        <v>102</v>
      </c>
      <c r="K8" s="14"/>
      <c r="L8" s="14"/>
      <c r="M8" s="7"/>
      <c r="N8" s="3"/>
    </row>
    <row r="9" spans="1:14" ht="30" customHeight="1" x14ac:dyDescent="0.2">
      <c r="B9" s="5" t="s">
        <v>7</v>
      </c>
      <c r="C9" s="2" t="s">
        <v>36</v>
      </c>
      <c r="D9" s="2" t="s">
        <v>64</v>
      </c>
      <c r="E9" s="2"/>
      <c r="F9" s="2"/>
      <c r="G9" s="2"/>
      <c r="H9" s="15"/>
      <c r="I9" s="2"/>
      <c r="J9" s="2" t="s">
        <v>103</v>
      </c>
      <c r="K9" s="14"/>
      <c r="L9" s="14"/>
      <c r="M9" s="7"/>
      <c r="N9" s="3"/>
    </row>
    <row r="10" spans="1:14" ht="30" customHeight="1" x14ac:dyDescent="0.2">
      <c r="B10" s="5" t="s">
        <v>8</v>
      </c>
      <c r="C10" s="2" t="s">
        <v>37</v>
      </c>
      <c r="D10" s="2" t="s">
        <v>65</v>
      </c>
      <c r="E10" s="2"/>
      <c r="F10" s="2"/>
      <c r="G10" s="2"/>
      <c r="H10" s="15"/>
      <c r="I10" s="2"/>
      <c r="J10" s="2" t="s">
        <v>104</v>
      </c>
      <c r="K10" s="14"/>
      <c r="L10" s="14"/>
      <c r="M10" s="7"/>
      <c r="N10" s="3"/>
    </row>
    <row r="11" spans="1:14" ht="30" customHeight="1" x14ac:dyDescent="0.2">
      <c r="B11" s="5" t="s">
        <v>9</v>
      </c>
      <c r="C11" s="2" t="s">
        <v>38</v>
      </c>
      <c r="D11" s="2" t="s">
        <v>66</v>
      </c>
      <c r="E11" s="2"/>
      <c r="F11" s="2"/>
      <c r="G11" s="2"/>
      <c r="H11" s="15"/>
      <c r="I11" s="2"/>
      <c r="J11" s="2" t="s">
        <v>98</v>
      </c>
      <c r="K11" s="14"/>
      <c r="L11" s="14"/>
      <c r="M11" s="7"/>
      <c r="N11" s="3"/>
    </row>
    <row r="12" spans="1:14" ht="30" customHeight="1" x14ac:dyDescent="0.2">
      <c r="B12" s="5" t="s">
        <v>10</v>
      </c>
      <c r="C12" s="2" t="s">
        <v>39</v>
      </c>
      <c r="D12" s="2" t="s">
        <v>67</v>
      </c>
      <c r="E12" s="2"/>
      <c r="F12" s="2"/>
      <c r="G12" s="2"/>
      <c r="H12" s="15"/>
      <c r="I12" s="2"/>
      <c r="J12" s="2" t="s">
        <v>99</v>
      </c>
      <c r="K12" s="14"/>
      <c r="L12" s="14"/>
      <c r="M12" s="7"/>
      <c r="N12" s="3"/>
    </row>
    <row r="13" spans="1:14" ht="30" customHeight="1" x14ac:dyDescent="0.2">
      <c r="B13" s="5" t="s">
        <v>11</v>
      </c>
      <c r="C13" s="2" t="s">
        <v>40</v>
      </c>
      <c r="D13" s="2" t="s">
        <v>68</v>
      </c>
      <c r="E13" s="2"/>
      <c r="F13" s="2"/>
      <c r="G13" s="2"/>
      <c r="H13" s="15"/>
      <c r="I13" s="2"/>
      <c r="J13" s="2" t="s">
        <v>100</v>
      </c>
      <c r="K13" s="14"/>
      <c r="L13" s="14"/>
      <c r="M13" s="7"/>
      <c r="N13" s="3"/>
    </row>
    <row r="14" spans="1:14" ht="30" customHeight="1" x14ac:dyDescent="0.2">
      <c r="B14" s="5" t="s">
        <v>12</v>
      </c>
      <c r="C14" s="2" t="s">
        <v>41</v>
      </c>
      <c r="D14" s="2" t="s">
        <v>69</v>
      </c>
      <c r="E14" s="2"/>
      <c r="F14" s="2"/>
      <c r="G14" s="2"/>
      <c r="H14" s="15"/>
      <c r="I14" s="2"/>
      <c r="J14" s="2" t="s">
        <v>101</v>
      </c>
      <c r="K14" s="14"/>
      <c r="L14" s="14"/>
      <c r="M14" s="7"/>
      <c r="N14" s="3"/>
    </row>
    <row r="15" spans="1:14" ht="30" customHeight="1" x14ac:dyDescent="0.2">
      <c r="B15" s="5" t="s">
        <v>13</v>
      </c>
      <c r="C15" s="2" t="s">
        <v>42</v>
      </c>
      <c r="D15" s="2" t="s">
        <v>70</v>
      </c>
      <c r="E15" s="2"/>
      <c r="F15" s="2"/>
      <c r="G15" s="2"/>
      <c r="H15" s="15"/>
      <c r="I15" s="2"/>
      <c r="J15" s="2" t="s">
        <v>102</v>
      </c>
      <c r="K15" s="14"/>
      <c r="L15" s="14"/>
      <c r="M15" s="7"/>
      <c r="N15" s="3"/>
    </row>
    <row r="16" spans="1:14" ht="30" customHeight="1" x14ac:dyDescent="0.2">
      <c r="B16" s="5" t="s">
        <v>14</v>
      </c>
      <c r="C16" s="2" t="s">
        <v>43</v>
      </c>
      <c r="D16" s="2" t="s">
        <v>71</v>
      </c>
      <c r="E16" s="2"/>
      <c r="F16" s="2"/>
      <c r="G16" s="2"/>
      <c r="H16" s="15"/>
      <c r="I16" s="2"/>
      <c r="J16" s="2" t="s">
        <v>103</v>
      </c>
      <c r="K16" s="14"/>
      <c r="L16" s="14"/>
      <c r="M16" s="7"/>
      <c r="N16" s="3"/>
    </row>
    <row r="17" spans="2:14" ht="30" customHeight="1" x14ac:dyDescent="0.2">
      <c r="B17" s="5" t="s">
        <v>15</v>
      </c>
      <c r="C17" s="2" t="s">
        <v>44</v>
      </c>
      <c r="D17" s="2" t="s">
        <v>72</v>
      </c>
      <c r="E17" s="2"/>
      <c r="F17" s="2"/>
      <c r="G17" s="2"/>
      <c r="H17" s="15"/>
      <c r="I17" s="2"/>
      <c r="J17" s="2" t="s">
        <v>104</v>
      </c>
      <c r="K17" s="14"/>
      <c r="L17" s="14"/>
      <c r="M17" s="7"/>
      <c r="N17" s="3"/>
    </row>
    <row r="18" spans="2:14" ht="30" customHeight="1" x14ac:dyDescent="0.2">
      <c r="B18" s="5" t="s">
        <v>16</v>
      </c>
      <c r="C18" s="2" t="s">
        <v>45</v>
      </c>
      <c r="D18" s="2" t="s">
        <v>73</v>
      </c>
      <c r="E18" s="2"/>
      <c r="F18" s="2"/>
      <c r="G18" s="2"/>
      <c r="H18" s="15"/>
      <c r="I18" s="2"/>
      <c r="J18" s="2" t="s">
        <v>98</v>
      </c>
      <c r="K18" s="14"/>
      <c r="L18" s="14"/>
      <c r="M18" s="7"/>
      <c r="N18" s="3"/>
    </row>
    <row r="19" spans="2:14" ht="30" customHeight="1" x14ac:dyDescent="0.2">
      <c r="B19" s="5" t="s">
        <v>17</v>
      </c>
      <c r="C19" s="2" t="s">
        <v>46</v>
      </c>
      <c r="D19" s="2" t="s">
        <v>74</v>
      </c>
      <c r="E19" s="2"/>
      <c r="F19" s="2"/>
      <c r="G19" s="2"/>
      <c r="H19" s="15"/>
      <c r="I19" s="2"/>
      <c r="J19" s="2" t="s">
        <v>99</v>
      </c>
      <c r="K19" s="14"/>
      <c r="L19" s="14"/>
      <c r="M19" s="7"/>
      <c r="N19" s="3"/>
    </row>
    <row r="20" spans="2:14" ht="30" customHeight="1" x14ac:dyDescent="0.2">
      <c r="B20" s="5" t="s">
        <v>18</v>
      </c>
      <c r="C20" s="2" t="s">
        <v>47</v>
      </c>
      <c r="D20" s="2" t="s">
        <v>75</v>
      </c>
      <c r="E20" s="2"/>
      <c r="F20" s="2"/>
      <c r="G20" s="2"/>
      <c r="H20" s="15"/>
      <c r="I20" s="2"/>
      <c r="J20" s="2" t="s">
        <v>100</v>
      </c>
      <c r="K20" s="14"/>
      <c r="L20" s="14"/>
      <c r="M20" s="7"/>
      <c r="N20" s="3"/>
    </row>
    <row r="21" spans="2:14" ht="30" customHeight="1" x14ac:dyDescent="0.2">
      <c r="B21" s="5" t="s">
        <v>19</v>
      </c>
      <c r="C21" s="2" t="s">
        <v>48</v>
      </c>
      <c r="D21" s="2" t="s">
        <v>76</v>
      </c>
      <c r="E21" s="2"/>
      <c r="F21" s="2"/>
      <c r="G21" s="2"/>
      <c r="H21" s="15"/>
      <c r="I21" s="2"/>
      <c r="J21" s="2" t="s">
        <v>101</v>
      </c>
      <c r="K21" s="14"/>
      <c r="L21" s="14"/>
      <c r="M21" s="7"/>
      <c r="N21" s="3"/>
    </row>
    <row r="22" spans="2:14" ht="30" customHeight="1" x14ac:dyDescent="0.2">
      <c r="B22" s="5" t="s">
        <v>20</v>
      </c>
      <c r="C22" s="2" t="s">
        <v>49</v>
      </c>
      <c r="D22" s="2" t="s">
        <v>77</v>
      </c>
      <c r="E22" s="2"/>
      <c r="F22" s="2"/>
      <c r="G22" s="2"/>
      <c r="H22" s="15"/>
      <c r="I22" s="2"/>
      <c r="J22" s="2" t="s">
        <v>102</v>
      </c>
      <c r="K22" s="14"/>
      <c r="L22" s="14"/>
      <c r="M22" s="7"/>
      <c r="N22" s="3"/>
    </row>
    <row r="23" spans="2:14" ht="30" customHeight="1" x14ac:dyDescent="0.2">
      <c r="B23" s="5" t="s">
        <v>21</v>
      </c>
      <c r="C23" s="2" t="s">
        <v>50</v>
      </c>
      <c r="D23" s="2" t="s">
        <v>78</v>
      </c>
      <c r="E23" s="2"/>
      <c r="F23" s="2"/>
      <c r="G23" s="2"/>
      <c r="H23" s="15"/>
      <c r="I23" s="2"/>
      <c r="J23" s="2" t="s">
        <v>103</v>
      </c>
      <c r="K23" s="14"/>
      <c r="L23" s="14"/>
      <c r="M23" s="7"/>
      <c r="N23" s="3"/>
    </row>
    <row r="24" spans="2:14" ht="30" customHeight="1" x14ac:dyDescent="0.2">
      <c r="B24" s="5" t="s">
        <v>22</v>
      </c>
      <c r="C24" s="2" t="s">
        <v>51</v>
      </c>
      <c r="D24" s="2" t="s">
        <v>79</v>
      </c>
      <c r="E24" s="2"/>
      <c r="F24" s="2"/>
      <c r="G24" s="2"/>
      <c r="H24" s="15"/>
      <c r="I24" s="2"/>
      <c r="J24" s="2" t="s">
        <v>104</v>
      </c>
      <c r="K24" s="14"/>
      <c r="L24" s="14"/>
      <c r="M24" s="7"/>
      <c r="N24" s="3"/>
    </row>
    <row r="25" spans="2:14" ht="30" customHeight="1" x14ac:dyDescent="0.2">
      <c r="B25" s="5" t="s">
        <v>23</v>
      </c>
      <c r="C25" s="2" t="s">
        <v>52</v>
      </c>
      <c r="D25" s="2" t="s">
        <v>80</v>
      </c>
      <c r="E25" s="2"/>
      <c r="F25" s="2"/>
      <c r="G25" s="2"/>
      <c r="H25" s="15"/>
      <c r="I25" s="2"/>
      <c r="J25" s="2" t="s">
        <v>98</v>
      </c>
      <c r="K25" s="14"/>
      <c r="L25" s="14"/>
      <c r="M25" s="7"/>
      <c r="N25" s="3"/>
    </row>
    <row r="26" spans="2:14" ht="30" customHeight="1" x14ac:dyDescent="0.2">
      <c r="B26" s="5" t="s">
        <v>24</v>
      </c>
      <c r="C26" s="2" t="s">
        <v>53</v>
      </c>
      <c r="D26" s="2" t="s">
        <v>81</v>
      </c>
      <c r="E26" s="2"/>
      <c r="F26" s="2"/>
      <c r="G26" s="2"/>
      <c r="H26" s="15"/>
      <c r="I26" s="2"/>
      <c r="J26" s="2" t="s">
        <v>99</v>
      </c>
      <c r="K26" s="14"/>
      <c r="L26" s="14"/>
      <c r="M26" s="7"/>
      <c r="N26" s="3"/>
    </row>
    <row r="27" spans="2:14" ht="30" customHeight="1" x14ac:dyDescent="0.2">
      <c r="B27" s="5" t="s">
        <v>25</v>
      </c>
      <c r="C27" s="2" t="s">
        <v>54</v>
      </c>
      <c r="D27" s="2" t="s">
        <v>82</v>
      </c>
      <c r="E27" s="2"/>
      <c r="F27" s="2"/>
      <c r="G27" s="2"/>
      <c r="H27" s="15"/>
      <c r="I27" s="2"/>
      <c r="J27" s="2" t="s">
        <v>100</v>
      </c>
      <c r="K27" s="14"/>
      <c r="L27" s="14"/>
      <c r="M27" s="7"/>
      <c r="N27" s="3"/>
    </row>
    <row r="28" spans="2:14" ht="30" customHeight="1" x14ac:dyDescent="0.2">
      <c r="B28" s="5" t="s">
        <v>26</v>
      </c>
      <c r="C28" s="2" t="s">
        <v>55</v>
      </c>
      <c r="D28" s="2" t="s">
        <v>83</v>
      </c>
      <c r="E28" s="2"/>
      <c r="F28" s="2"/>
      <c r="G28" s="2"/>
      <c r="H28" s="15"/>
      <c r="I28" s="2"/>
      <c r="J28" s="2" t="s">
        <v>101</v>
      </c>
      <c r="K28" s="14"/>
      <c r="L28" s="14"/>
      <c r="M28" s="7"/>
      <c r="N28" s="3"/>
    </row>
    <row r="29" spans="2:14" ht="30" customHeight="1" x14ac:dyDescent="0.2">
      <c r="B29" s="5" t="s">
        <v>27</v>
      </c>
      <c r="C29" s="2" t="s">
        <v>56</v>
      </c>
      <c r="D29" s="2" t="s">
        <v>84</v>
      </c>
      <c r="E29" s="2"/>
      <c r="F29" s="2"/>
      <c r="G29" s="2"/>
      <c r="H29" s="15"/>
      <c r="I29" s="2"/>
      <c r="J29" s="2" t="s">
        <v>102</v>
      </c>
      <c r="K29" s="14"/>
      <c r="L29" s="14"/>
      <c r="M29" s="7"/>
      <c r="N29" s="3"/>
    </row>
    <row r="30" spans="2:14" ht="30" customHeight="1" x14ac:dyDescent="0.2">
      <c r="B30" s="5" t="s">
        <v>28</v>
      </c>
      <c r="C30" s="2" t="s">
        <v>57</v>
      </c>
      <c r="D30" s="2" t="s">
        <v>85</v>
      </c>
      <c r="E30" s="2"/>
      <c r="F30" s="2"/>
      <c r="G30" s="2"/>
      <c r="H30" s="15"/>
      <c r="I30" s="2"/>
      <c r="J30" s="2" t="s">
        <v>103</v>
      </c>
      <c r="K30" s="14"/>
      <c r="L30" s="14"/>
      <c r="M30" s="7"/>
      <c r="N30" s="3"/>
    </row>
  </sheetData>
  <dataValidations count="16">
    <dataValidation allowBlank="1" showInputMessage="1" showErrorMessage="1" prompt="Ebben a munkafüzetben létrehozhat egy, a vevők kapcsolattartási adatait és a közelgő találkozókat tartalmazó listát. Ezen a munkalapon létrehozhatja a kapcsolattartási adatok listáját. Az N1 cellát kijelölve a közelgő találkozókhoz léphet." sqref="A1" xr:uid="{00000000-0002-0000-0000-000000000000}"/>
    <dataValidation allowBlank="1" showInputMessage="1" showErrorMessage="1" prompt="A B1–C1 cellákban szerepel a munkalap címe." sqref="B1" xr:uid="{00000000-0002-0000-0000-000001000000}"/>
    <dataValidation allowBlank="1" showInputMessage="1" showErrorMessage="1" prompt="Navigációs hivatkozás a Közelgő találkozók munkalapra" sqref="N1" xr:uid="{00000000-0002-0000-0000-000002000000}"/>
    <dataValidation allowBlank="1" showInputMessage="1" showErrorMessage="1" prompt="Ebben az oszlopban adhatja meg a vevőazonosítót. A címsor szűrőivel kereshet rá az adott bejegyzésekre." sqref="B3" xr:uid="{00000000-0002-0000-0000-000003000000}"/>
    <dataValidation allowBlank="1" showInputMessage="1" showErrorMessage="1" prompt="Ebben az oszlopban adhatja meg a cég nevét." sqref="C3" xr:uid="{00000000-0002-0000-0000-000004000000}"/>
    <dataValidation allowBlank="1" showInputMessage="1" showErrorMessage="1" prompt="Ebben az oszlopban adhatja meg a kapcsolattartó nevét." sqref="D3" xr:uid="{00000000-0002-0000-0000-000005000000}"/>
    <dataValidation allowBlank="1" showInputMessage="1" showErrorMessage="1" prompt="Ebben az oszlopban adhatja meg a számlázási címet." sqref="E3" xr:uid="{00000000-0002-0000-0000-000006000000}"/>
    <dataValidation allowBlank="1" showInputMessage="1" showErrorMessage="1" prompt="Ebben az oszlopban adhatja meg a települést." sqref="F3" xr:uid="{00000000-0002-0000-0000-000007000000}"/>
    <dataValidation allowBlank="1" showInputMessage="1" showErrorMessage="1" prompt="Ebben az oszlopban adhatja meg a megyét." sqref="G3" xr:uid="{00000000-0002-0000-0000-000008000000}"/>
    <dataValidation allowBlank="1" showInputMessage="1" showErrorMessage="1" prompt="Ebben az oszlopban adhatja meg az irányítószámot." sqref="H3" xr:uid="{00000000-0002-0000-0000-000009000000}"/>
    <dataValidation allowBlank="1" showInputMessage="1" showErrorMessage="1" prompt="Ebben az oszlopban adhatja meg az országot." sqref="I3" xr:uid="{00000000-0002-0000-0000-00000A000000}"/>
    <dataValidation allowBlank="1" showInputMessage="1" showErrorMessage="1" prompt="Ebben az oszlopban adhatja meg a kapcsolattartó beosztását." sqref="J3" xr:uid="{00000000-0002-0000-0000-00000B000000}"/>
    <dataValidation allowBlank="1" showInputMessage="1" showErrorMessage="1" prompt="Ebben az oszlopban adhatja meg a telefonszámot." sqref="K3" xr:uid="{00000000-0002-0000-0000-00000C000000}"/>
    <dataValidation allowBlank="1" showInputMessage="1" showErrorMessage="1" prompt="Ebben az oszlopban adhatja meg a faxszámot." sqref="L3" xr:uid="{00000000-0002-0000-0000-00000D000000}"/>
    <dataValidation allowBlank="1" showInputMessage="1" showErrorMessage="1" prompt="Ebben az oszlopban adhatja meg az e-mail-címet." sqref="M3" xr:uid="{00000000-0002-0000-0000-00000E000000}"/>
    <dataValidation allowBlank="1" showInputMessage="1" showErrorMessage="1" prompt="Ebben az oszlopban adhatja meg a megjegyzéseket.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Közelgő találkozók'!A1" tooltip="Ezt választva megjelenítheti a közelgő találkozókat." display="Upcoming Appointments" xr:uid="{00000000-0004-0000-0000-000002000000}"/>
  </hyperlinks>
  <printOptions horizontalCentered="1"/>
  <pageMargins left="0.25" right="0.25" top="0.75" bottom="0.75" header="0.3" footer="0.3"/>
  <pageSetup scale="41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 x14ac:dyDescent="0.2"/>
  <cols>
    <col min="1" max="1" width="2.625" customWidth="1"/>
    <col min="2" max="2" width="20.625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 x14ac:dyDescent="0.25">
      <c r="B1" s="6" t="s">
        <v>112</v>
      </c>
      <c r="C1" s="4" t="s">
        <v>114</v>
      </c>
      <c r="D1" s="4"/>
      <c r="E1" s="4"/>
      <c r="F1" s="4"/>
      <c r="G1" s="10" t="s">
        <v>123</v>
      </c>
    </row>
    <row r="2" spans="2:7" ht="2.25" customHeight="1" thickTop="1" x14ac:dyDescent="0.2"/>
    <row r="3" spans="2:7" ht="30" customHeight="1" x14ac:dyDescent="0.2">
      <c r="B3" s="8" t="s">
        <v>113</v>
      </c>
      <c r="C3" s="8" t="s">
        <v>115</v>
      </c>
      <c r="D3" s="8" t="s">
        <v>116</v>
      </c>
      <c r="E3" s="8" t="s">
        <v>117</v>
      </c>
      <c r="F3" s="8" t="s">
        <v>120</v>
      </c>
      <c r="G3" s="8" t="s">
        <v>124</v>
      </c>
    </row>
    <row r="4" spans="2:7" ht="30" customHeight="1" x14ac:dyDescent="0.2">
      <c r="B4" s="12">
        <f ca="1">TODAY()</f>
        <v>43335</v>
      </c>
      <c r="C4" s="16">
        <v>0.60416666666666663</v>
      </c>
      <c r="D4" s="2" t="s">
        <v>53</v>
      </c>
      <c r="E4" s="2" t="s">
        <v>118</v>
      </c>
      <c r="F4" s="2" t="s">
        <v>121</v>
      </c>
      <c r="G4" s="2"/>
    </row>
    <row r="5" spans="2:7" ht="30" customHeight="1" x14ac:dyDescent="0.2">
      <c r="B5" s="12">
        <f ca="1">TODAY()+1</f>
        <v>43336</v>
      </c>
      <c r="C5" s="16">
        <v>0.70833333333333326</v>
      </c>
      <c r="D5" s="2" t="s">
        <v>48</v>
      </c>
      <c r="E5" s="2" t="s">
        <v>119</v>
      </c>
      <c r="F5" s="2" t="s">
        <v>122</v>
      </c>
      <c r="G5" s="2"/>
    </row>
    <row r="6" spans="2:7" ht="30" customHeight="1" x14ac:dyDescent="0.2">
      <c r="B6" s="12">
        <f ca="1">TODAY()+2</f>
        <v>43337</v>
      </c>
      <c r="C6" s="16">
        <v>0.4375</v>
      </c>
      <c r="D6" s="2" t="s">
        <v>49</v>
      </c>
      <c r="E6" s="2"/>
      <c r="F6" s="2"/>
      <c r="G6" s="2"/>
    </row>
    <row r="7" spans="2:7" ht="30" customHeight="1" x14ac:dyDescent="0.2">
      <c r="B7" s="12">
        <f ca="1">TODAY()+3</f>
        <v>43338</v>
      </c>
      <c r="C7" s="16">
        <v>0.45833333333333331</v>
      </c>
      <c r="D7" s="2" t="s">
        <v>45</v>
      </c>
      <c r="E7" s="2"/>
      <c r="F7" s="2"/>
      <c r="G7" s="2"/>
    </row>
    <row r="8" spans="2:7" ht="30" customHeight="1" x14ac:dyDescent="0.2">
      <c r="B8" s="12">
        <f ca="1">TODAY()+4</f>
        <v>43339</v>
      </c>
      <c r="C8" s="16">
        <v>0.41666666666666669</v>
      </c>
      <c r="D8" s="2" t="s">
        <v>33</v>
      </c>
      <c r="E8" s="2"/>
      <c r="F8" s="2"/>
      <c r="G8" s="2"/>
    </row>
    <row r="9" spans="2:7" ht="30" customHeight="1" x14ac:dyDescent="0.2">
      <c r="B9" s="12">
        <f ca="1">TODAY()+5</f>
        <v>43340</v>
      </c>
      <c r="C9" s="16">
        <v>0.41666666666666669</v>
      </c>
      <c r="D9" s="2" t="s">
        <v>39</v>
      </c>
      <c r="E9" s="2"/>
      <c r="F9" s="2"/>
      <c r="G9" s="2"/>
    </row>
    <row r="10" spans="2:7" ht="30" customHeight="1" x14ac:dyDescent="0.2">
      <c r="B10" s="12">
        <f ca="1">TODAY()+6</f>
        <v>43341</v>
      </c>
      <c r="C10" s="16">
        <v>0.66666666666666674</v>
      </c>
      <c r="D10" s="2" t="s">
        <v>54</v>
      </c>
      <c r="E10" s="2"/>
      <c r="F10" s="2"/>
      <c r="G10" s="2"/>
    </row>
    <row r="11" spans="2:7" ht="30" customHeight="1" x14ac:dyDescent="0.2">
      <c r="B11" s="12">
        <f ca="1">TODAY()+7</f>
        <v>43342</v>
      </c>
      <c r="C11" s="16">
        <v>0.5625</v>
      </c>
      <c r="D11" s="2" t="s">
        <v>55</v>
      </c>
      <c r="E11" s="2"/>
      <c r="F11" s="2"/>
      <c r="G11" s="2"/>
    </row>
    <row r="12" spans="2:7" ht="30" customHeight="1" x14ac:dyDescent="0.2">
      <c r="B12" s="12">
        <f ca="1">TODAY()+8</f>
        <v>43343</v>
      </c>
      <c r="C12" s="16">
        <v>0.625</v>
      </c>
      <c r="D12" s="2" t="s">
        <v>46</v>
      </c>
      <c r="E12" s="2"/>
      <c r="F12" s="2"/>
      <c r="G12" s="2"/>
    </row>
    <row r="13" spans="2:7" ht="30" customHeight="1" x14ac:dyDescent="0.2">
      <c r="B13" s="12">
        <f ca="1">TODAY()+9</f>
        <v>43344</v>
      </c>
      <c r="C13" s="16">
        <v>0.4375</v>
      </c>
      <c r="D13" s="2" t="s">
        <v>47</v>
      </c>
      <c r="E13" s="2"/>
      <c r="F13" s="2"/>
      <c r="G13" s="2"/>
    </row>
    <row r="14" spans="2:7" ht="30" customHeight="1" x14ac:dyDescent="0.2">
      <c r="B14" s="12">
        <f ca="1">TODAY()+10</f>
        <v>43345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 x14ac:dyDescent="0.2">
      <c r="B15" s="12">
        <f ca="1">TODAY()+11</f>
        <v>43346</v>
      </c>
      <c r="C15" s="16">
        <v>0.4375</v>
      </c>
      <c r="D15" s="2" t="s">
        <v>35</v>
      </c>
      <c r="E15" s="2"/>
      <c r="F15" s="2"/>
      <c r="G15" s="2"/>
    </row>
    <row r="16" spans="2:7" ht="30" customHeight="1" x14ac:dyDescent="0.2">
      <c r="B16" s="12">
        <f ca="1">TODAY()+12</f>
        <v>43347</v>
      </c>
      <c r="C16" s="16">
        <v>0.41666666666666669</v>
      </c>
      <c r="D16" s="2" t="s">
        <v>56</v>
      </c>
      <c r="E16" s="2"/>
      <c r="F16" s="2"/>
      <c r="G16" s="2"/>
    </row>
    <row r="17" spans="2:7" ht="30" customHeight="1" x14ac:dyDescent="0.2">
      <c r="B17" s="12">
        <f ca="1">TODAY()+13</f>
        <v>43348</v>
      </c>
      <c r="C17" s="16">
        <v>0.75</v>
      </c>
      <c r="D17" s="2" t="s">
        <v>32</v>
      </c>
      <c r="E17" s="2"/>
      <c r="F17" s="2"/>
      <c r="G17" s="2"/>
    </row>
    <row r="18" spans="2:7" ht="30" customHeight="1" x14ac:dyDescent="0.2">
      <c r="B18" s="12">
        <f ca="1">TODAY()+14</f>
        <v>43349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 x14ac:dyDescent="0.2">
      <c r="B19" s="12">
        <f ca="1">TODAY()+15</f>
        <v>43350</v>
      </c>
      <c r="C19" s="16">
        <v>0.47916666666666669</v>
      </c>
      <c r="D19" s="2" t="s">
        <v>46</v>
      </c>
      <c r="E19" s="2"/>
      <c r="F19" s="2"/>
      <c r="G19" s="2"/>
    </row>
    <row r="20" spans="2:7" ht="30" customHeight="1" x14ac:dyDescent="0.2">
      <c r="B20" s="12">
        <f ca="1">TODAY()+16</f>
        <v>43351</v>
      </c>
      <c r="C20" s="16">
        <v>0.625</v>
      </c>
      <c r="D20" s="2" t="s">
        <v>50</v>
      </c>
      <c r="E20" s="2"/>
      <c r="F20" s="2"/>
      <c r="G20" s="2"/>
    </row>
    <row r="21" spans="2:7" ht="30" customHeight="1" x14ac:dyDescent="0.2">
      <c r="B21" s="12">
        <f ca="1">TODAY()+17</f>
        <v>43352</v>
      </c>
      <c r="C21" s="16">
        <v>0.4375</v>
      </c>
      <c r="D21" s="2" t="s">
        <v>50</v>
      </c>
      <c r="E21" s="2"/>
      <c r="F21" s="2"/>
      <c r="G21" s="2"/>
    </row>
    <row r="22" spans="2:7" ht="30" customHeight="1" x14ac:dyDescent="0.2">
      <c r="B22" s="12">
        <f ca="1">TODAY()+18</f>
        <v>43353</v>
      </c>
      <c r="C22" s="16">
        <v>0.58333333333333337</v>
      </c>
      <c r="D22" s="2" t="s">
        <v>40</v>
      </c>
      <c r="E22" s="2"/>
      <c r="F22" s="2"/>
      <c r="G22" s="2"/>
    </row>
    <row r="23" spans="2:7" ht="30" customHeight="1" x14ac:dyDescent="0.2">
      <c r="B23" s="12">
        <f ca="1">TODAY()+19</f>
        <v>43354</v>
      </c>
      <c r="C23" s="16">
        <v>0.47916666666666669</v>
      </c>
      <c r="D23" s="2" t="s">
        <v>46</v>
      </c>
      <c r="E23" s="2"/>
      <c r="F23" s="2"/>
      <c r="G23" s="2"/>
    </row>
    <row r="24" spans="2:7" ht="30" customHeight="1" x14ac:dyDescent="0.2">
      <c r="B24" s="12">
        <f ca="1">TODAY()+20</f>
        <v>43355</v>
      </c>
      <c r="C24" s="16">
        <v>0.4375</v>
      </c>
      <c r="D24" s="2" t="s">
        <v>44</v>
      </c>
      <c r="E24" s="2"/>
      <c r="F24" s="2"/>
      <c r="G24" s="2"/>
    </row>
    <row r="25" spans="2:7" ht="30" customHeight="1" x14ac:dyDescent="0.2">
      <c r="B25" s="12">
        <f ca="1">TODAY()+21</f>
        <v>43356</v>
      </c>
      <c r="C25" s="16">
        <v>0.47916666666666669</v>
      </c>
      <c r="D25" s="2" t="s">
        <v>53</v>
      </c>
      <c r="E25" s="2"/>
      <c r="F25" s="2"/>
      <c r="G25" s="2"/>
    </row>
    <row r="26" spans="2:7" ht="30" customHeight="1" x14ac:dyDescent="0.2">
      <c r="B26" s="12">
        <f ca="1">TODAY()+22</f>
        <v>43357</v>
      </c>
      <c r="C26" s="16">
        <v>0.625</v>
      </c>
      <c r="D26" s="2" t="s">
        <v>39</v>
      </c>
      <c r="E26" s="2"/>
      <c r="F26" s="2"/>
      <c r="G26" s="2"/>
    </row>
  </sheetData>
  <dataValidations count="10">
    <dataValidation type="list" errorStyle="warning" allowBlank="1" showInputMessage="1" showErrorMessage="1" error="Jelölje ki az egyik vevő nevét a listában. Válassza a Mégse lehetőséget, majd nyomja le az ALT+LE billentyűparancsot a vevő nevének kijelöléséhez a legördülő listából." sqref="D4:D26" xr:uid="{00000000-0002-0000-0100-000000000000}">
      <formula1>lstVevők</formula1>
    </dataValidation>
    <dataValidation allowBlank="1" showInputMessage="1" showErrorMessage="1" prompt="Ezen a munkalapon létrehozhatja a közelgő találkozók listáját. A G1 cellát választva visszatérhet a Vevők kapcsolattartási adatai munkalapra." sqref="A1" xr:uid="{00000000-0002-0000-0100-000001000000}"/>
    <dataValidation allowBlank="1" showInputMessage="1" showErrorMessage="1" prompt="A B1–C1 cellákban szerepel a munkalap címe." sqref="B1" xr:uid="{00000000-0002-0000-0100-000002000000}"/>
    <dataValidation allowBlank="1" showInputMessage="1" showErrorMessage="1" prompt="Navigációs hivatkozás a Vevők kapcsolattartási adatai munkalapra" sqref="G1" xr:uid="{00000000-0002-0000-0100-000003000000}"/>
    <dataValidation allowBlank="1" showInputMessage="1" showErrorMessage="1" prompt="Ebben az oszlopban adhatja meg a dátumot. A címsor szűrőivel kereshet rá az adott bejegyzésekre." sqref="B3" xr:uid="{00000000-0002-0000-0100-000004000000}"/>
    <dataValidation allowBlank="1" showInputMessage="1" showErrorMessage="1" prompt="Ebben az oszlopban adhatja meg az időpontot." sqref="C3" xr:uid="{00000000-0002-0000-0100-000005000000}"/>
    <dataValidation allowBlank="1" showInputMessage="1" showErrorMessage="1" prompt="Ebben az oszlopban választhatja ki a vevő nevét. Nyissa meg a legördülő listát az ALT+LE billentyűkombinációval, és a kívánt érték kiválasztása után nyomja le az ENTER billentyűt." sqref="D3" xr:uid="{00000000-0002-0000-0100-000006000000}"/>
    <dataValidation allowBlank="1" showInputMessage="1" showErrorMessage="1" prompt="Ebben az oszlopban adhatja meg a találkozó tárgyát." sqref="E3" xr:uid="{00000000-0002-0000-0100-000007000000}"/>
    <dataValidation allowBlank="1" showInputMessage="1" showErrorMessage="1" prompt="Ebben az oszlopban adhatja meg a résztvevőket." sqref="F3" xr:uid="{00000000-0002-0000-0100-000008000000}"/>
    <dataValidation allowBlank="1" showInputMessage="1" showErrorMessage="1" prompt="Ebben az oszlopban adhatja meg a további megjegyzéseket." sqref="G3" xr:uid="{00000000-0002-0000-0100-000009000000}"/>
  </dataValidations>
  <hyperlinks>
    <hyperlink ref="G1" location="'Vevők kapcsolattartási adatai'!A1" tooltip="Ezt választva megjelenítheti a vevők kapcsolattartási adatait." display="Customer Contact Details" xr:uid="{00000000-0004-0000-0100-000000000000}"/>
  </hyperlinks>
  <printOptions horizontalCentered="1"/>
  <pageMargins left="0.7" right="0.7" top="0.75" bottom="0.75" header="0.3" footer="0.3"/>
  <pageSetup scale="6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5</vt:i4>
      </vt:variant>
    </vt:vector>
  </HeadingPairs>
  <TitlesOfParts>
    <vt:vector size="7" baseType="lpstr">
      <vt:lpstr>Vevők kapcsolattartási adatai</vt:lpstr>
      <vt:lpstr>Közelgő találkozók</vt:lpstr>
      <vt:lpstr>lstVevők</vt:lpstr>
      <vt:lpstr>'Közelgő találkozók'!Nyomtatási_cím</vt:lpstr>
      <vt:lpstr>'Vevők kapcsolattartási adatai'!Nyomtatási_cím</vt:lpstr>
      <vt:lpstr>Oszlopcím1</vt:lpstr>
      <vt:lpstr>Oszlopcím2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2018-08-23T12:33:51Z</dcterms:modified>
</cp:coreProperties>
</file>