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02"/>
  <workbookPr codeName="ThisWorkbook" hidePivotFieldList="1"/>
  <mc:AlternateContent xmlns:mc="http://schemas.openxmlformats.org/markup-compatibility/2006">
    <mc:Choice Requires="x15">
      <x15ac:absPath xmlns:x15ac="http://schemas.microsoft.com/office/spreadsheetml/2010/11/ac" url="\\Deli\projects\Office_Online\technicians\IMartisek\Bugs\bugfixing\work\random\es-ES\target\"/>
    </mc:Choice>
  </mc:AlternateContent>
  <bookViews>
    <workbookView xWindow="0" yWindow="0" windowWidth="20490" windowHeight="7425" tabRatio="784" activeTab="1"/>
  </bookViews>
  <sheets>
    <sheet name="sugerencias" sheetId="16" r:id="rId1"/>
    <sheet name="resumen" sheetId="2" r:id="rId2"/>
    <sheet name="ene" sheetId="3" r:id="rId3"/>
    <sheet name="feb" sheetId="4" r:id="rId4"/>
    <sheet name="mar" sheetId="5" r:id="rId5"/>
    <sheet name="abr" sheetId="6" r:id="rId6"/>
    <sheet name="mayo" sheetId="7" r:id="rId7"/>
    <sheet name="jun" sheetId="8" r:id="rId8"/>
    <sheet name="jul" sheetId="9" r:id="rId9"/>
    <sheet name="ago" sheetId="10" r:id="rId10"/>
    <sheet name="sep" sheetId="11" r:id="rId11"/>
    <sheet name="oct" sheetId="12" r:id="rId12"/>
    <sheet name="nov" sheetId="13" r:id="rId13"/>
    <sheet name="dic" sheetId="14" r:id="rId14"/>
  </sheets>
  <definedNames>
    <definedName name="CategoríasDeGastos">ExpenseSummary[Gastos]</definedName>
    <definedName name="TítuloDeColumna10">ExpAug[[#Headers],[Fecha]]</definedName>
    <definedName name="TítuloDeColumna11">ExpSep[[#Headers],[Fecha]]</definedName>
    <definedName name="TítuloDeColumna12">ExpOct[[#Headers],[Fecha]]</definedName>
    <definedName name="TítuloDeColumna13">ExpNov[[#Headers],[Fecha]]</definedName>
    <definedName name="TítuloDeColumna14">ExpDec[[#Headers],[Fecha]]</definedName>
    <definedName name="TítuloDeColumna2">ExpenseSummary[[#Headers],[Gastos]]</definedName>
    <definedName name="TítuloDeColumna3">ExpJan[[#Headers],[Fecha]]</definedName>
    <definedName name="TítuloDeColumna4">ExpFeb[[#Headers],[Fecha]]</definedName>
    <definedName name="TítuloDeColumna5">ExpMar[[#Headers],[Fecha]]</definedName>
    <definedName name="TítuloDeColumna6">ExpApr[[#Headers],[Fecha]]</definedName>
    <definedName name="TítuloDeColumna7">ExpMay[[#Headers],[Fecha]]</definedName>
    <definedName name="TítuloDeColumna8">ExpJun[[#Headers],[Fecha]]</definedName>
    <definedName name="TítuloDeColumna9">ExpJul[[#Headers],[Fecha]]</definedName>
    <definedName name="_xlnm.Print_Titles" localSheetId="5">abr!$2:$2</definedName>
    <definedName name="_xlnm.Print_Titles" localSheetId="9">ago!$2:$2</definedName>
    <definedName name="_xlnm.Print_Titles" localSheetId="13">dic!$2:$2</definedName>
    <definedName name="_xlnm.Print_Titles" localSheetId="2">ene!$2:$2</definedName>
    <definedName name="_xlnm.Print_Titles" localSheetId="3">feb!$2:$2</definedName>
    <definedName name="_xlnm.Print_Titles" localSheetId="8">jul!$2:$2</definedName>
    <definedName name="_xlnm.Print_Titles" localSheetId="7">jun!$2:$2</definedName>
    <definedName name="_xlnm.Print_Titles" localSheetId="4">mar!$2:$2</definedName>
    <definedName name="_xlnm.Print_Titles" localSheetId="6">mayo!$2:$2</definedName>
    <definedName name="_xlnm.Print_Titles" localSheetId="12">nov!$2:$2</definedName>
    <definedName name="_xlnm.Print_Titles" localSheetId="11">oct!$2:$2</definedName>
    <definedName name="_xlnm.Print_Titles" localSheetId="1">resumen!$4:$4</definedName>
    <definedName name="_xlnm.Print_Titles" localSheetId="10">sep!$2:$2</definedName>
  </definedNames>
  <calcPr calcId="171027"/>
</workbook>
</file>

<file path=xl/calcChain.xml><?xml version="1.0" encoding="utf-8"?>
<calcChain xmlns="http://schemas.openxmlformats.org/spreadsheetml/2006/main">
  <c r="A17" i="16" l="1"/>
  <c r="A9" i="16"/>
  <c r="A8" i="16"/>
  <c r="A18" i="16" l="1"/>
  <c r="A16" i="16"/>
  <c r="A15" i="16"/>
  <c r="A14" i="16"/>
  <c r="A10" i="16"/>
  <c r="A7" i="16"/>
  <c r="B6" i="2" l="1"/>
  <c r="C6" i="2"/>
  <c r="D6" i="2"/>
  <c r="E6" i="2"/>
  <c r="F6" i="2"/>
  <c r="G6" i="2"/>
  <c r="H6" i="2"/>
  <c r="I6" i="2"/>
  <c r="J6" i="2"/>
  <c r="K6" i="2"/>
  <c r="L6" i="2"/>
  <c r="M6" i="2"/>
  <c r="B7" i="2"/>
  <c r="C7" i="2"/>
  <c r="D7" i="2"/>
  <c r="E7" i="2"/>
  <c r="F7" i="2"/>
  <c r="G7" i="2"/>
  <c r="H7" i="2"/>
  <c r="I7" i="2"/>
  <c r="J7" i="2"/>
  <c r="K7" i="2"/>
  <c r="L7" i="2"/>
  <c r="M7" i="2"/>
  <c r="B8" i="2"/>
  <c r="C8" i="2"/>
  <c r="D8" i="2"/>
  <c r="E8" i="2"/>
  <c r="F8" i="2"/>
  <c r="G8" i="2"/>
  <c r="H8" i="2"/>
  <c r="I8" i="2"/>
  <c r="J8" i="2"/>
  <c r="K8" i="2"/>
  <c r="L8" i="2"/>
  <c r="M8" i="2"/>
  <c r="B9" i="2"/>
  <c r="C9" i="2"/>
  <c r="D9" i="2"/>
  <c r="E9" i="2"/>
  <c r="F9" i="2"/>
  <c r="G9" i="2"/>
  <c r="H9" i="2"/>
  <c r="I9" i="2"/>
  <c r="J9" i="2"/>
  <c r="K9" i="2"/>
  <c r="L9" i="2"/>
  <c r="M9" i="2"/>
  <c r="N7" i="2" l="1"/>
  <c r="N9" i="2"/>
  <c r="N8" i="2"/>
  <c r="N6" i="2"/>
  <c r="M5" i="2"/>
  <c r="L5" i="2"/>
  <c r="K5" i="2"/>
  <c r="K10" i="2" s="1"/>
  <c r="J5" i="2"/>
  <c r="I5" i="2"/>
  <c r="H5" i="2"/>
  <c r="G5" i="2"/>
  <c r="G10" i="2" s="1"/>
  <c r="F5" i="2"/>
  <c r="E5" i="2"/>
  <c r="D5" i="2"/>
  <c r="C5" i="2"/>
  <c r="C10" i="2" s="1"/>
  <c r="B5" i="2"/>
  <c r="B10" i="2" l="1"/>
  <c r="F10" i="2"/>
  <c r="J10" i="2"/>
  <c r="D10" i="2"/>
  <c r="H10" i="2"/>
  <c r="L10" i="2"/>
  <c r="E10" i="2"/>
  <c r="I10" i="2"/>
  <c r="M10" i="2"/>
  <c r="N5" i="2"/>
  <c r="C9" i="14"/>
  <c r="C9" i="13"/>
  <c r="C9" i="12"/>
  <c r="C9" i="11"/>
  <c r="C9" i="10"/>
  <c r="C9" i="9"/>
  <c r="C9" i="8"/>
  <c r="C9" i="7"/>
  <c r="C9" i="6"/>
  <c r="C9" i="5"/>
  <c r="C9" i="4"/>
  <c r="C9" i="3"/>
  <c r="N10" i="2" l="1"/>
  <c r="A4" i="14" l="1"/>
  <c r="A3" i="14"/>
  <c r="A4" i="13"/>
  <c r="A3" i="13"/>
  <c r="A4" i="12"/>
  <c r="A3" i="12"/>
  <c r="A4" i="11"/>
  <c r="A3" i="11"/>
  <c r="A4" i="10"/>
  <c r="A3" i="10"/>
  <c r="A4" i="9"/>
  <c r="A3" i="9"/>
  <c r="A4" i="8"/>
  <c r="A3" i="8"/>
  <c r="A4" i="7"/>
  <c r="A3" i="7"/>
  <c r="A4" i="6"/>
  <c r="A3" i="6"/>
  <c r="A4" i="5"/>
  <c r="A3" i="5"/>
  <c r="A4" i="4"/>
  <c r="A3" i="4"/>
  <c r="A4" i="3"/>
  <c r="A3" i="3"/>
</calcChain>
</file>

<file path=xl/sharedStrings.xml><?xml version="1.0" encoding="utf-8"?>
<sst xmlns="http://schemas.openxmlformats.org/spreadsheetml/2006/main" count="260" uniqueCount="52">
  <si>
    <t>SUGERENCIAS DE PLANTILLAS</t>
  </si>
  <si>
    <t>¿Hay una forma sencilla para saltar de la hoja de resumen de tendencias de gastos a los detalles de los gastos mensuales?</t>
  </si>
  <si>
    <r>
      <t xml:space="preserve">Para volver a esta hoja de cálculo de sugerencias, en la hoja de cálculo de resumen, seleccione </t>
    </r>
    <r>
      <rPr>
        <b/>
        <sz val="11"/>
        <color theme="1"/>
        <rFont val="Calibri"/>
        <family val="2"/>
        <scheme val="minor"/>
      </rPr>
      <t>N2</t>
    </r>
    <r>
      <rPr>
        <sz val="11"/>
        <color theme="1"/>
        <rFont val="Calibri"/>
        <family val="2"/>
        <scheme val="minor"/>
      </rPr>
      <t xml:space="preserve">. En las hojas de cálculo de todos los meses, seleccione </t>
    </r>
    <r>
      <rPr>
        <b/>
        <sz val="11"/>
        <color theme="1"/>
        <rFont val="Calibri"/>
        <family val="2"/>
        <scheme val="minor"/>
      </rPr>
      <t>E1</t>
    </r>
    <r>
      <rPr>
        <sz val="11"/>
        <color theme="1"/>
        <rFont val="Calibri"/>
        <family val="2"/>
        <scheme val="minor"/>
      </rPr>
      <t>.</t>
    </r>
  </si>
  <si>
    <t>¿Cómo se agrega un nuevo tipo de gasto al resumen de los gastos o nuevos gastos mensuales?</t>
  </si>
  <si>
    <t>El resumen de los gastos situado bajo el gráfico y los detalles de los gastos de cada mes son tablas de Excel. Para agregar filas nuevas a una tabla de Excel, siga uno de estos procedimientos:</t>
  </si>
  <si>
    <t>Agregue el importe de cada tipo de gasto en la hoja de cálculo del mes al que se aplica el gasto.</t>
  </si>
  <si>
    <t xml:space="preserve">Por ejemplo: el "Gasto 1" se produce en los meses de enero a junio y en diciembre. </t>
  </si>
  <si>
    <t>TENDENCIAS DE GASTOS</t>
  </si>
  <si>
    <t>Gastos</t>
  </si>
  <si>
    <t>Gasto 1</t>
  </si>
  <si>
    <t>Gasto 2</t>
  </si>
  <si>
    <t>Gasto 3</t>
  </si>
  <si>
    <t>Gasto 4</t>
  </si>
  <si>
    <t>Gasto 5</t>
  </si>
  <si>
    <t>Total</t>
  </si>
  <si>
    <t>Ene</t>
  </si>
  <si>
    <t>Feb</t>
  </si>
  <si>
    <t>Mar</t>
  </si>
  <si>
    <t>Abr</t>
  </si>
  <si>
    <t>May</t>
  </si>
  <si>
    <t>Jun</t>
  </si>
  <si>
    <t>Jul</t>
  </si>
  <si>
    <t>Ago</t>
  </si>
  <si>
    <t>Sep</t>
  </si>
  <si>
    <t>Oct</t>
  </si>
  <si>
    <t>Nov</t>
  </si>
  <si>
    <t>Dic</t>
  </si>
  <si>
    <t>Sugerencias</t>
  </si>
  <si>
    <t>Tendencia</t>
  </si>
  <si>
    <t>GASTOS DE ENERO</t>
  </si>
  <si>
    <t>Fecha</t>
  </si>
  <si>
    <t>N.º de pedido</t>
  </si>
  <si>
    <t>A-12345</t>
  </si>
  <si>
    <t>A-12346</t>
  </si>
  <si>
    <t>Importe</t>
  </si>
  <si>
    <t>Resumen</t>
  </si>
  <si>
    <t>Categoría</t>
  </si>
  <si>
    <t>Descripción</t>
  </si>
  <si>
    <t>Suministros</t>
  </si>
  <si>
    <t>GASTOS DE FEBRERO</t>
  </si>
  <si>
    <t>GASTOS DE MARZO</t>
  </si>
  <si>
    <t>GASTOS DE ABRIL</t>
  </si>
  <si>
    <t>GASTOS DE MAYO</t>
  </si>
  <si>
    <t>GASTOS DE JUNIO</t>
  </si>
  <si>
    <t>GASTOS DE JULIO</t>
  </si>
  <si>
    <t>GASTOS DE AGOSTO</t>
  </si>
  <si>
    <t>GASTOS DE SEPTIEMBRE</t>
  </si>
  <si>
    <t>GASTOS DE OCTUBRE</t>
  </si>
  <si>
    <t>GASTOS DE NOVIEMBRE</t>
  </si>
  <si>
    <t>GASTOS DE DICIEMBRE</t>
  </si>
  <si>
    <r>
      <t xml:space="preserve">Para desplazarse rápidamente a los gastos de un mes específico, haga clic en el vínculo de navegación asociado situado encima del gráfico, como el vínculo de navegación </t>
    </r>
    <r>
      <rPr>
        <b/>
        <sz val="11"/>
        <color theme="1"/>
        <rFont val="Calibri"/>
        <family val="2"/>
        <scheme val="minor"/>
      </rPr>
      <t>Ene</t>
    </r>
    <r>
      <rPr>
        <sz val="11"/>
        <color theme="1"/>
        <rFont val="Calibri"/>
        <family val="2"/>
        <scheme val="minor"/>
      </rPr>
      <t xml:space="preserve"> de la celda </t>
    </r>
    <r>
      <rPr>
        <b/>
        <sz val="11"/>
        <color theme="1"/>
        <rFont val="Calibri"/>
        <family val="2"/>
        <scheme val="minor"/>
      </rPr>
      <t>B2</t>
    </r>
    <r>
      <rPr>
        <sz val="11"/>
        <color theme="1"/>
        <rFont val="Calibri"/>
        <family val="2"/>
        <scheme val="minor"/>
      </rPr>
      <t xml:space="preserve">. Después, para volver a la hoja de cálculo de tendencias de gastos, haga clic en el vínculo de navegación </t>
    </r>
    <r>
      <rPr>
        <b/>
        <sz val="11"/>
        <color theme="1"/>
        <rFont val="Calibri"/>
        <family val="2"/>
        <scheme val="minor"/>
      </rPr>
      <t>Resumen</t>
    </r>
    <r>
      <rPr>
        <sz val="11"/>
        <color theme="1"/>
        <rFont val="Calibri"/>
        <family val="2"/>
        <scheme val="minor"/>
      </rPr>
      <t xml:space="preserve"> de la celda </t>
    </r>
    <r>
      <rPr>
        <b/>
        <sz val="11"/>
        <color theme="1"/>
        <rFont val="Calibri"/>
        <family val="2"/>
        <scheme val="minor"/>
      </rPr>
      <t>D1</t>
    </r>
    <r>
      <rPr>
        <sz val="11"/>
        <color theme="1"/>
        <rFont val="Calibri"/>
        <family val="2"/>
        <scheme val="minor"/>
      </rPr>
      <t xml:space="preserve">. </t>
    </r>
  </si>
  <si>
    <r>
      <t>Especifique el gasto en la hoja de cálculo de</t>
    </r>
    <r>
      <rPr>
        <b/>
        <sz val="11"/>
        <color theme="1"/>
        <rFont val="Calibri"/>
        <family val="2"/>
        <scheme val="minor"/>
      </rPr>
      <t xml:space="preserve"> resumen</t>
    </r>
    <r>
      <rPr>
        <sz val="11"/>
        <color theme="1"/>
        <rFont val="Calibri"/>
        <family val="2"/>
        <scheme val="minor"/>
      </rPr>
      <t xml:space="preserve">, en la columna </t>
    </r>
    <r>
      <rPr>
        <b/>
        <sz val="11"/>
        <color theme="1"/>
        <rFont val="Calibri"/>
        <family val="2"/>
        <scheme val="minor"/>
      </rPr>
      <t>Gastos</t>
    </r>
    <r>
      <rPr>
        <sz val="11"/>
        <color theme="1"/>
        <rFont val="Calibri"/>
        <family val="2"/>
        <scheme val="minor"/>
      </rPr>
      <t xml:space="preserve"> de la tabla de </t>
    </r>
    <r>
      <rPr>
        <b/>
        <sz val="11"/>
        <color theme="1"/>
        <rFont val="Calibri"/>
        <family val="2"/>
        <scheme val="minor"/>
      </rPr>
      <t>resumen de los gastos</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</si>
</sst>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d\-m\-yy;@"/>
  </numFmts>
  <fonts count="11" x14ac:knownFonts="1">
    <font>
      <sz val="11"/>
      <color theme="1"/>
      <name val="Calibri"/>
      <family val="2"/>
      <scheme val="minor"/>
    </font>
    <font>
      <sz val="10"/>
      <color theme="1"/>
      <name val="Calibri"/>
      <family val="2"/>
      <scheme val="minor"/>
    </font>
    <font>
      <b/>
      <sz val="11"/>
      <color theme="1"/>
      <name val="Calibri"/>
      <family val="2"/>
      <scheme val="minor"/>
    </font>
    <font>
      <sz val="22.5"/>
      <color theme="1" tint="0.34998626667073579"/>
      <name val="Century Gothic"/>
      <family val="2"/>
      <scheme val="major"/>
    </font>
    <font>
      <sz val="11"/>
      <color theme="0"/>
      <name val="Century Gothic"/>
      <family val="2"/>
      <scheme val="major"/>
    </font>
    <font>
      <sz val="11"/>
      <color theme="10"/>
      <name val="Calibri"/>
      <family val="2"/>
      <scheme val="minor"/>
    </font>
    <font>
      <sz val="11"/>
      <color theme="11"/>
      <name val="Calibri"/>
      <family val="2"/>
      <scheme val="minor"/>
    </font>
    <font>
      <b/>
      <sz val="11"/>
      <color theme="3"/>
      <name val="Century Gothic"/>
      <family val="2"/>
      <scheme val="major"/>
    </font>
    <font>
      <b/>
      <sz val="11"/>
      <color theme="1"/>
      <name val="Century Gothic"/>
      <family val="2"/>
      <scheme val="major"/>
    </font>
    <font>
      <sz val="11"/>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right style="medium">
        <color theme="0"/>
      </right>
      <top/>
      <bottom/>
      <diagonal/>
    </border>
    <border>
      <left style="medium">
        <color theme="0"/>
      </left>
      <right style="medium">
        <color theme="0"/>
      </right>
      <top/>
      <bottom/>
      <diagonal/>
    </border>
  </borders>
  <cellStyleXfs count="13">
    <xf numFmtId="0" fontId="0" fillId="0" borderId="0"/>
    <xf numFmtId="0" fontId="3" fillId="0" borderId="0" applyNumberFormat="0" applyFill="0" applyBorder="0" applyAlignment="0" applyProtection="0"/>
    <xf numFmtId="0" fontId="4" fillId="3" borderId="2" applyNumberFormat="0" applyProtection="0">
      <alignment horizontal="center" vertical="center"/>
    </xf>
    <xf numFmtId="0" fontId="8" fillId="0" borderId="0" applyNumberFormat="0" applyFill="0" applyProtection="0">
      <alignment horizontal="left" indent="1"/>
    </xf>
    <xf numFmtId="4" fontId="8" fillId="0" borderId="0" applyFill="0" applyProtection="0">
      <alignment horizontal="right" indent="1"/>
    </xf>
    <xf numFmtId="0" fontId="7" fillId="2" borderId="0" applyNumberFormat="0" applyBorder="0" applyProtection="0">
      <alignment vertical="center" wrapText="1"/>
    </xf>
    <xf numFmtId="0" fontId="5" fillId="3" borderId="0" applyNumberFormat="0" applyBorder="0" applyAlignment="0" applyProtection="0"/>
    <xf numFmtId="0" fontId="6" fillId="3" borderId="0" applyNumberFormat="0" applyBorder="0" applyAlignment="0" applyProtection="0"/>
    <xf numFmtId="0" fontId="9" fillId="0" borderId="0">
      <alignment horizontal="left" wrapText="1" indent="1"/>
    </xf>
    <xf numFmtId="4" fontId="9" fillId="0" borderId="0">
      <alignment horizontal="right" indent="1"/>
    </xf>
    <xf numFmtId="164" fontId="9" fillId="0" borderId="0">
      <alignment horizontal="left" indent="1"/>
    </xf>
    <xf numFmtId="0" fontId="1" fillId="0" borderId="0">
      <alignment horizontal="left" vertical="center" wrapText="1" indent="6"/>
    </xf>
    <xf numFmtId="0" fontId="9" fillId="0" borderId="0">
      <alignment horizontal="left" vertical="center" wrapText="1" indent="3"/>
    </xf>
  </cellStyleXfs>
  <cellXfs count="29">
    <xf numFmtId="0" fontId="0" fillId="0" borderId="0" xfId="0"/>
    <xf numFmtId="0" fontId="3" fillId="0" borderId="0" xfId="1"/>
    <xf numFmtId="0" fontId="9" fillId="0" borderId="0" xfId="8">
      <alignment horizontal="left" wrapText="1" indent="1"/>
    </xf>
    <xf numFmtId="0" fontId="8" fillId="0" borderId="0" xfId="3" applyFill="1">
      <alignment horizontal="left" indent="1"/>
    </xf>
    <xf numFmtId="0" fontId="3" fillId="0" borderId="0" xfId="1"/>
    <xf numFmtId="0" fontId="1" fillId="0" borderId="0" xfId="11">
      <alignment horizontal="left" vertical="center" wrapText="1" indent="6"/>
    </xf>
    <xf numFmtId="0" fontId="7" fillId="2" borderId="0" xfId="5">
      <alignment vertical="center" wrapText="1"/>
    </xf>
    <xf numFmtId="0" fontId="0" fillId="0" borderId="0" xfId="12" applyFont="1">
      <alignment horizontal="left" vertical="center" wrapText="1" indent="3"/>
    </xf>
    <xf numFmtId="0" fontId="8" fillId="0" borderId="0" xfId="0" applyFont="1" applyFill="1" applyBorder="1" applyAlignment="1">
      <alignment horizontal="left" indent="1"/>
    </xf>
    <xf numFmtId="4" fontId="8" fillId="0" borderId="0" xfId="0" applyNumberFormat="1" applyFont="1" applyFill="1" applyBorder="1" applyAlignment="1">
      <alignment horizontal="right" indent="1"/>
    </xf>
    <xf numFmtId="0" fontId="9" fillId="0" borderId="0" xfId="12" applyFont="1">
      <alignment horizontal="left" vertical="center" wrapText="1" indent="3"/>
    </xf>
    <xf numFmtId="0" fontId="9" fillId="0" borderId="0" xfId="0" applyFont="1"/>
    <xf numFmtId="0" fontId="9" fillId="0" borderId="0" xfId="11" applyFont="1" applyAlignment="1">
      <alignment horizontal="left" vertical="center" wrapText="1" indent="6"/>
    </xf>
    <xf numFmtId="0" fontId="9" fillId="0" borderId="0" xfId="11" applyFont="1">
      <alignment horizontal="left" vertical="center" wrapText="1" indent="6"/>
    </xf>
    <xf numFmtId="0" fontId="8" fillId="0" borderId="0" xfId="3">
      <alignment horizontal="left" indent="1"/>
    </xf>
    <xf numFmtId="0" fontId="5" fillId="3" borderId="2" xfId="6" applyBorder="1" applyAlignment="1">
      <alignment horizontal="center" vertical="center"/>
    </xf>
    <xf numFmtId="0" fontId="0" fillId="0" borderId="0" xfId="11" applyFont="1">
      <alignment horizontal="left" vertical="center" wrapText="1" indent="6"/>
    </xf>
    <xf numFmtId="165" fontId="9" fillId="0" borderId="0" xfId="10" applyNumberFormat="1">
      <alignment horizontal="left" indent="1"/>
    </xf>
    <xf numFmtId="4" fontId="9" fillId="0" borderId="0" xfId="9" applyNumberFormat="1">
      <alignment horizontal="right" indent="1"/>
    </xf>
    <xf numFmtId="4" fontId="0" fillId="0" borderId="0" xfId="0" applyNumberFormat="1"/>
    <xf numFmtId="0" fontId="0" fillId="0" borderId="0" xfId="0" applyAlignment="1">
      <alignment horizontal="left" indent="1"/>
    </xf>
    <xf numFmtId="4" fontId="0" fillId="0" borderId="0" xfId="0" applyNumberFormat="1" applyAlignment="1">
      <alignment horizontal="right" indent="1"/>
    </xf>
    <xf numFmtId="0" fontId="9" fillId="0" borderId="0" xfId="0" applyNumberFormat="1" applyFont="1" applyFill="1" applyBorder="1" applyAlignment="1">
      <alignment horizontal="left" indent="1"/>
    </xf>
    <xf numFmtId="0" fontId="9" fillId="0" borderId="0" xfId="0" applyFont="1" applyFill="1" applyBorder="1" applyAlignment="1">
      <alignment horizontal="left" indent="1"/>
    </xf>
    <xf numFmtId="4" fontId="9" fillId="0" borderId="0" xfId="0" applyNumberFormat="1" applyFont="1" applyFill="1" applyBorder="1" applyAlignment="1">
      <alignment horizontal="right" indent="1"/>
    </xf>
    <xf numFmtId="0" fontId="9" fillId="0" borderId="0" xfId="0" applyFont="1" applyFill="1" applyBorder="1"/>
    <xf numFmtId="0" fontId="10" fillId="0" borderId="0" xfId="0" applyFont="1"/>
    <xf numFmtId="0" fontId="3" fillId="0" borderId="0" xfId="1"/>
    <xf numFmtId="0" fontId="3" fillId="0" borderId="1" xfId="1" applyBorder="1"/>
  </cellXfs>
  <cellStyles count="13">
    <cellStyle name="Detalles de la tabla" xfId="8"/>
    <cellStyle name="Encabezado 1" xfId="2" builtinId="16" customBuiltin="1"/>
    <cellStyle name="Encabezado 4" xfId="5" builtinId="19" customBuiltin="1"/>
    <cellStyle name="Fecha de la tabla" xfId="10"/>
    <cellStyle name="Hipervínculo" xfId="6" builtinId="8" customBuiltin="1"/>
    <cellStyle name="Hipervínculo visitado" xfId="7" builtinId="9" customBuiltin="1"/>
    <cellStyle name="Normal" xfId="0" builtinId="0" customBuiltin="1"/>
    <cellStyle name="Números de la tabla" xfId="9"/>
    <cellStyle name="Texto de sugerencia" xfId="12"/>
    <cellStyle name="Texto de sugerencia con sangría" xfId="11"/>
    <cellStyle name="Título" xfId="1" builtinId="15" customBuiltin="1"/>
    <cellStyle name="Título 2" xfId="3" builtinId="17" customBuiltin="1"/>
    <cellStyle name="Título 3" xfId="4" builtinId="18" customBuiltin="1"/>
  </cellStyles>
  <dxfs count="114">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numFmt numFmtId="4" formatCode="#,##0.00"/>
      <alignment horizontal="right" vertical="bottom" textRotation="0" wrapText="0" indent="1" justifyLastLine="0" shrinkToFit="0" readingOrder="0"/>
    </dxf>
    <dxf>
      <numFmt numFmtId="4" formatCode="#,##0.00"/>
    </dxf>
    <dxf>
      <alignment horizontal="left" vertical="bottom" textRotation="0" wrapText="0" indent="1" justifyLastLine="0" shrinkToFit="0" readingOrder="0"/>
    </dxf>
    <dxf>
      <numFmt numFmtId="165" formatCode="d\-m\-yy;@"/>
    </dxf>
    <dxf>
      <numFmt numFmtId="4" formatCode="#,##0.00"/>
    </dxf>
    <dxf>
      <numFmt numFmtId="4" formatCode="#,##0.00"/>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ill>
        <patternFill>
          <bgColor theme="0" tint="-4.9989318521683403E-2"/>
        </patternFill>
      </fill>
    </dxf>
    <dxf>
      <fill>
        <patternFill patternType="none">
          <bgColor auto="1"/>
        </patternFill>
      </fill>
    </dxf>
    <dxf>
      <fill>
        <patternFill>
          <bgColor theme="0" tint="-4.9989318521683403E-2"/>
        </patternFill>
      </fill>
    </dxf>
    <dxf>
      <font>
        <b/>
        <i val="0"/>
        <color theme="1"/>
      </font>
      <fill>
        <patternFill patternType="none">
          <bgColor auto="1"/>
        </patternFill>
      </fill>
      <border>
        <left/>
        <right/>
        <top style="thin">
          <color theme="0" tint="-0.14996795556505021"/>
        </top>
        <bottom style="thin">
          <color theme="1" tint="0.499984740745262"/>
        </bottom>
        <vertical style="thin">
          <color theme="0" tint="-0.14996795556505021"/>
        </vertical>
        <horizontal/>
      </border>
    </dxf>
    <dxf>
      <font>
        <b/>
        <i val="0"/>
        <color theme="1"/>
      </font>
      <fill>
        <patternFill patternType="none">
          <bgColor auto="1"/>
        </patternFill>
      </fill>
      <border>
        <left/>
        <right/>
        <top style="thin">
          <color theme="1" tint="0.499984740745262"/>
        </top>
        <bottom style="thin">
          <color theme="0" tint="-0.14996795556505021"/>
        </bottom>
        <vertical/>
        <horizontal/>
      </border>
    </dxf>
    <dxf>
      <font>
        <b val="0"/>
        <i val="0"/>
        <color theme="1"/>
      </font>
      <fill>
        <patternFill patternType="none">
          <bgColor auto="1"/>
        </patternFill>
      </fill>
      <border diagonalUp="1" diagonalDown="0">
        <left/>
        <right/>
        <top/>
        <bottom/>
        <diagonal style="thin">
          <color theme="0" tint="-0.14993743705557422"/>
        </diagonal>
        <vertical style="thin">
          <color theme="0" tint="-0.14993743705557422"/>
        </vertical>
        <horizontal style="thin">
          <color theme="0" tint="-0.14993743705557422"/>
        </horizontal>
      </border>
    </dxf>
    <dxf>
      <font>
        <b/>
        <color theme="1"/>
      </font>
      <border>
        <bottom style="thin">
          <color theme="9"/>
        </bottom>
        <vertical/>
        <horizontal/>
      </border>
    </dxf>
    <dxf>
      <font>
        <color theme="1"/>
      </font>
      <border>
        <left/>
        <right/>
        <top/>
        <bottom/>
        <vertical/>
        <horizontal/>
      </border>
    </dxf>
  </dxfs>
  <tableStyles count="2" defaultTableStyle="Tabla de resumen" defaultPivotStyle="PivotStyleLight16">
    <tableStyle name="styleCustomSlicer" pivot="0" table="0" count="10">
      <tableStyleElement type="wholeTable" dxfId="113"/>
      <tableStyleElement type="headerRow" dxfId="112"/>
    </tableStyle>
    <tableStyle name="Tabla de resumen" pivot="0" count="6">
      <tableStyleElement type="wholeTable" dxfId="111"/>
      <tableStyleElement type="headerRow" dxfId="110"/>
      <tableStyleElement type="totalRow" dxfId="109"/>
      <tableStyleElement type="firstColumn" dxfId="108"/>
      <tableStyleElement type="lastColumn" dxfId="107"/>
      <tableStyleElement type="firstColumnStripe" dxfId="106"/>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9" tint="0.79998168889431442"/>
              <bgColor theme="9"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9" tint="0.59999389629810485"/>
              <bgColor theme="9"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tyleCustom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846286529685804E-2"/>
          <c:y val="3.7210342265680076E-2"/>
          <c:w val="0.78649224115488003"/>
          <c:h val="0.93081834948977171"/>
        </c:manualLayout>
      </c:layout>
      <c:barChart>
        <c:barDir val="col"/>
        <c:grouping val="clustered"/>
        <c:varyColors val="0"/>
        <c:ser>
          <c:idx val="0"/>
          <c:order val="0"/>
          <c:tx>
            <c:strRef>
              <c:f>resumen!$A$5</c:f>
              <c:strCache>
                <c:ptCount val="1"/>
                <c:pt idx="0">
                  <c:v>Gasto 1</c:v>
                </c:pt>
              </c:strCache>
            </c:strRef>
          </c:tx>
          <c:spPr>
            <a:solidFill>
              <a:schemeClr val="tx1">
                <a:lumMod val="65000"/>
                <a:lumOff val="35000"/>
              </a:schemeClr>
            </a:solidFill>
            <a:ln>
              <a:noFill/>
            </a:ln>
          </c:spPr>
          <c:invertIfNegative val="0"/>
          <c:cat>
            <c:strRef>
              <c:extLst>
                <c:ext xmlns:c15="http://schemas.microsoft.com/office/drawing/2012/chart" uri="{02D57815-91ED-43cb-92C2-25804820EDAC}">
                  <c15:fullRef>
                    <c15:sqref>resumen!$B$4:$O$4</c15:sqref>
                  </c15:fullRef>
                </c:ext>
              </c:extLst>
              <c:f>resumen!$B$4:$M$4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xmlns:c15="http://schemas.microsoft.com/office/drawing/2012/chart" uri="{02D57815-91ED-43cb-92C2-25804820EDAC}">
                  <c15:fullRef>
                    <c15:sqref>resumen!$B$5:$O$5</c15:sqref>
                  </c15:fullRef>
                </c:ext>
              </c:extLst>
              <c:f>resumen!$B$5:$M$5</c:f>
              <c:numCache>
                <c:formatCode>#,##0.00</c:formatCode>
                <c:ptCount val="12"/>
                <c:pt idx="0">
                  <c:v>33</c:v>
                </c:pt>
                <c:pt idx="1">
                  <c:v>375</c:v>
                </c:pt>
                <c:pt idx="2">
                  <c:v>33</c:v>
                </c:pt>
                <c:pt idx="3">
                  <c:v>45</c:v>
                </c:pt>
                <c:pt idx="4">
                  <c:v>375</c:v>
                </c:pt>
                <c:pt idx="5">
                  <c:v>201</c:v>
                </c:pt>
                <c:pt idx="6">
                  <c:v>0</c:v>
                </c:pt>
                <c:pt idx="7">
                  <c:v>0</c:v>
                </c:pt>
                <c:pt idx="8">
                  <c:v>0</c:v>
                </c:pt>
                <c:pt idx="9">
                  <c:v>0</c:v>
                </c:pt>
                <c:pt idx="10">
                  <c:v>0</c:v>
                </c:pt>
                <c:pt idx="11">
                  <c:v>201</c:v>
                </c:pt>
              </c:numCache>
            </c:numRef>
          </c:val>
          <c:extLst>
            <c:ext xmlns:c16="http://schemas.microsoft.com/office/drawing/2014/chart" uri="{C3380CC4-5D6E-409C-BE32-E72D297353CC}">
              <c16:uniqueId val="{00000000-DFD0-4528-AE8C-51B058EA99EB}"/>
            </c:ext>
          </c:extLst>
        </c:ser>
        <c:ser>
          <c:idx val="1"/>
          <c:order val="1"/>
          <c:tx>
            <c:strRef>
              <c:f>resumen!$A$6</c:f>
              <c:strCache>
                <c:ptCount val="1"/>
                <c:pt idx="0">
                  <c:v>Gasto 2</c:v>
                </c:pt>
              </c:strCache>
            </c:strRef>
          </c:tx>
          <c:spPr>
            <a:solidFill>
              <a:schemeClr val="accent1">
                <a:lumMod val="75000"/>
              </a:schemeClr>
            </a:solidFill>
            <a:ln>
              <a:noFill/>
            </a:ln>
          </c:spPr>
          <c:invertIfNegative val="0"/>
          <c:cat>
            <c:strRef>
              <c:extLst>
                <c:ext xmlns:c15="http://schemas.microsoft.com/office/drawing/2012/chart" uri="{02D57815-91ED-43cb-92C2-25804820EDAC}">
                  <c15:fullRef>
                    <c15:sqref>resumen!$B$4:$O$4</c15:sqref>
                  </c15:fullRef>
                </c:ext>
              </c:extLst>
              <c:f>resumen!$B$4:$M$4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xmlns:c15="http://schemas.microsoft.com/office/drawing/2012/chart" uri="{02D57815-91ED-43cb-92C2-25804820EDAC}">
                  <c15:fullRef>
                    <c15:sqref>resumen!$B$6:$O$6</c15:sqref>
                  </c15:fullRef>
                </c:ext>
              </c:extLst>
              <c:f>resumen!$B$6:$M$6</c:f>
              <c:numCache>
                <c:formatCode>#,##0.00</c:formatCode>
                <c:ptCount val="12"/>
                <c:pt idx="0">
                  <c:v>238</c:v>
                </c:pt>
                <c:pt idx="1">
                  <c:v>238</c:v>
                </c:pt>
                <c:pt idx="2">
                  <c:v>238</c:v>
                </c:pt>
                <c:pt idx="3">
                  <c:v>123</c:v>
                </c:pt>
                <c:pt idx="4">
                  <c:v>111</c:v>
                </c:pt>
                <c:pt idx="5">
                  <c:v>98</c:v>
                </c:pt>
                <c:pt idx="6">
                  <c:v>0</c:v>
                </c:pt>
                <c:pt idx="7">
                  <c:v>0</c:v>
                </c:pt>
                <c:pt idx="8">
                  <c:v>0</c:v>
                </c:pt>
                <c:pt idx="9">
                  <c:v>0</c:v>
                </c:pt>
                <c:pt idx="10">
                  <c:v>0</c:v>
                </c:pt>
                <c:pt idx="11">
                  <c:v>440</c:v>
                </c:pt>
              </c:numCache>
            </c:numRef>
          </c:val>
          <c:extLst>
            <c:ext xmlns:c16="http://schemas.microsoft.com/office/drawing/2014/chart" uri="{C3380CC4-5D6E-409C-BE32-E72D297353CC}">
              <c16:uniqueId val="{00000001-DFD0-4528-AE8C-51B058EA99EB}"/>
            </c:ext>
          </c:extLst>
        </c:ser>
        <c:ser>
          <c:idx val="2"/>
          <c:order val="2"/>
          <c:tx>
            <c:strRef>
              <c:f>resumen!$A$7</c:f>
              <c:strCache>
                <c:ptCount val="1"/>
                <c:pt idx="0">
                  <c:v>Gasto 3</c:v>
                </c:pt>
              </c:strCache>
            </c:strRef>
          </c:tx>
          <c:spPr>
            <a:solidFill>
              <a:schemeClr val="accent2">
                <a:lumMod val="75000"/>
              </a:schemeClr>
            </a:solidFill>
            <a:ln>
              <a:noFill/>
            </a:ln>
          </c:spPr>
          <c:invertIfNegative val="0"/>
          <c:cat>
            <c:strRef>
              <c:extLst>
                <c:ext xmlns:c15="http://schemas.microsoft.com/office/drawing/2012/chart" uri="{02D57815-91ED-43cb-92C2-25804820EDAC}">
                  <c15:fullRef>
                    <c15:sqref>resumen!$B$4:$O$4</c15:sqref>
                  </c15:fullRef>
                </c:ext>
              </c:extLst>
              <c:f>resumen!$B$4:$M$4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xmlns:c15="http://schemas.microsoft.com/office/drawing/2012/chart" uri="{02D57815-91ED-43cb-92C2-25804820EDAC}">
                  <c15:fullRef>
                    <c15:sqref>resumen!$B$7:$O$7</c15:sqref>
                  </c15:fullRef>
                </c:ext>
              </c:extLst>
              <c:f>resumen!$B$7:$M$7</c:f>
              <c:numCache>
                <c:formatCode>#,##0.00</c:formatCode>
                <c:ptCount val="12"/>
                <c:pt idx="0">
                  <c:v>110</c:v>
                </c:pt>
                <c:pt idx="1">
                  <c:v>110</c:v>
                </c:pt>
                <c:pt idx="2">
                  <c:v>110</c:v>
                </c:pt>
                <c:pt idx="3">
                  <c:v>125</c:v>
                </c:pt>
                <c:pt idx="4">
                  <c:v>333</c:v>
                </c:pt>
                <c:pt idx="5">
                  <c:v>122</c:v>
                </c:pt>
                <c:pt idx="6">
                  <c:v>0</c:v>
                </c:pt>
                <c:pt idx="7">
                  <c:v>0</c:v>
                </c:pt>
                <c:pt idx="8">
                  <c:v>0</c:v>
                </c:pt>
                <c:pt idx="9">
                  <c:v>0</c:v>
                </c:pt>
                <c:pt idx="10">
                  <c:v>0</c:v>
                </c:pt>
                <c:pt idx="11">
                  <c:v>122</c:v>
                </c:pt>
              </c:numCache>
            </c:numRef>
          </c:val>
          <c:extLst>
            <c:ext xmlns:c16="http://schemas.microsoft.com/office/drawing/2014/chart" uri="{C3380CC4-5D6E-409C-BE32-E72D297353CC}">
              <c16:uniqueId val="{00000002-DFD0-4528-AE8C-51B058EA99EB}"/>
            </c:ext>
          </c:extLst>
        </c:ser>
        <c:ser>
          <c:idx val="3"/>
          <c:order val="3"/>
          <c:tx>
            <c:strRef>
              <c:f>resumen!$A$8</c:f>
              <c:strCache>
                <c:ptCount val="1"/>
                <c:pt idx="0">
                  <c:v>Gasto 4</c:v>
                </c:pt>
              </c:strCache>
            </c:strRef>
          </c:tx>
          <c:spPr>
            <a:solidFill>
              <a:schemeClr val="accent3">
                <a:lumMod val="75000"/>
              </a:schemeClr>
            </a:solidFill>
            <a:ln>
              <a:noFill/>
            </a:ln>
          </c:spPr>
          <c:invertIfNegative val="0"/>
          <c:cat>
            <c:strRef>
              <c:extLst>
                <c:ext xmlns:c15="http://schemas.microsoft.com/office/drawing/2012/chart" uri="{02D57815-91ED-43cb-92C2-25804820EDAC}">
                  <c15:fullRef>
                    <c15:sqref>resumen!$B$4:$O$4</c15:sqref>
                  </c15:fullRef>
                </c:ext>
              </c:extLst>
              <c:f>resumen!$B$4:$M$4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xmlns:c15="http://schemas.microsoft.com/office/drawing/2012/chart" uri="{02D57815-91ED-43cb-92C2-25804820EDAC}">
                  <c15:fullRef>
                    <c15:sqref>resumen!$B$8:$O$8</c15:sqref>
                  </c15:fullRef>
                </c:ext>
              </c:extLst>
              <c:f>resumen!$B$8:$M$8</c:f>
              <c:numCache>
                <c:formatCode>#,##0.00</c:formatCode>
                <c:ptCount val="12"/>
                <c:pt idx="0">
                  <c:v>426</c:v>
                </c:pt>
                <c:pt idx="1">
                  <c:v>84</c:v>
                </c:pt>
                <c:pt idx="2">
                  <c:v>84</c:v>
                </c:pt>
                <c:pt idx="3">
                  <c:v>426</c:v>
                </c:pt>
                <c:pt idx="4">
                  <c:v>125</c:v>
                </c:pt>
                <c:pt idx="5">
                  <c:v>187</c:v>
                </c:pt>
                <c:pt idx="6">
                  <c:v>0</c:v>
                </c:pt>
                <c:pt idx="7">
                  <c:v>0</c:v>
                </c:pt>
                <c:pt idx="8">
                  <c:v>0</c:v>
                </c:pt>
                <c:pt idx="9">
                  <c:v>0</c:v>
                </c:pt>
                <c:pt idx="10">
                  <c:v>0</c:v>
                </c:pt>
                <c:pt idx="11">
                  <c:v>187</c:v>
                </c:pt>
              </c:numCache>
            </c:numRef>
          </c:val>
          <c:extLst>
            <c:ext xmlns:c16="http://schemas.microsoft.com/office/drawing/2014/chart" uri="{C3380CC4-5D6E-409C-BE32-E72D297353CC}">
              <c16:uniqueId val="{00000003-DFD0-4528-AE8C-51B058EA99EB}"/>
            </c:ext>
          </c:extLst>
        </c:ser>
        <c:ser>
          <c:idx val="4"/>
          <c:order val="4"/>
          <c:tx>
            <c:strRef>
              <c:f>resumen!$A$9</c:f>
              <c:strCache>
                <c:ptCount val="1"/>
                <c:pt idx="0">
                  <c:v>Gasto 5</c:v>
                </c:pt>
              </c:strCache>
            </c:strRef>
          </c:tx>
          <c:spPr>
            <a:solidFill>
              <a:schemeClr val="accent4">
                <a:lumMod val="75000"/>
              </a:schemeClr>
            </a:solidFill>
            <a:ln>
              <a:noFill/>
            </a:ln>
          </c:spPr>
          <c:invertIfNegative val="0"/>
          <c:cat>
            <c:strRef>
              <c:extLst>
                <c:ext xmlns:c15="http://schemas.microsoft.com/office/drawing/2012/chart" uri="{02D57815-91ED-43cb-92C2-25804820EDAC}">
                  <c15:fullRef>
                    <c15:sqref>resumen!$B$4:$O$4</c15:sqref>
                  </c15:fullRef>
                </c:ext>
              </c:extLst>
              <c:f>resumen!$B$4:$M$4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xmlns:c15="http://schemas.microsoft.com/office/drawing/2012/chart" uri="{02D57815-91ED-43cb-92C2-25804820EDAC}">
                  <c15:fullRef>
                    <c15:sqref>resumen!$B$9:$O$9</c15:sqref>
                  </c15:fullRef>
                </c:ext>
              </c:extLst>
              <c:f>resumen!$B$9:$M$9</c:f>
              <c:numCache>
                <c:formatCode>#,##0.00</c:formatCode>
                <c:ptCount val="12"/>
                <c:pt idx="0">
                  <c:v>54</c:v>
                </c:pt>
                <c:pt idx="1">
                  <c:v>54</c:v>
                </c:pt>
                <c:pt idx="2">
                  <c:v>109</c:v>
                </c:pt>
                <c:pt idx="3">
                  <c:v>98</c:v>
                </c:pt>
                <c:pt idx="4">
                  <c:v>33</c:v>
                </c:pt>
                <c:pt idx="5">
                  <c:v>441</c:v>
                </c:pt>
                <c:pt idx="6">
                  <c:v>0</c:v>
                </c:pt>
                <c:pt idx="7">
                  <c:v>0</c:v>
                </c:pt>
                <c:pt idx="8">
                  <c:v>0</c:v>
                </c:pt>
                <c:pt idx="9">
                  <c:v>0</c:v>
                </c:pt>
                <c:pt idx="10">
                  <c:v>0</c:v>
                </c:pt>
                <c:pt idx="11">
                  <c:v>99</c:v>
                </c:pt>
              </c:numCache>
            </c:numRef>
          </c:val>
          <c:extLst>
            <c:ext xmlns:c16="http://schemas.microsoft.com/office/drawing/2014/chart" uri="{C3380CC4-5D6E-409C-BE32-E72D297353CC}">
              <c16:uniqueId val="{00000004-DFD0-4528-AE8C-51B058EA99EB}"/>
            </c:ext>
          </c:extLst>
        </c:ser>
        <c:dLbls>
          <c:showLegendKey val="0"/>
          <c:showVal val="0"/>
          <c:showCatName val="0"/>
          <c:showSerName val="0"/>
          <c:showPercent val="0"/>
          <c:showBubbleSize val="0"/>
        </c:dLbls>
        <c:gapWidth val="150"/>
        <c:axId val="243593864"/>
        <c:axId val="243593472"/>
      </c:barChart>
      <c:catAx>
        <c:axId val="243593864"/>
        <c:scaling>
          <c:orientation val="minMax"/>
        </c:scaling>
        <c:delete val="1"/>
        <c:axPos val="b"/>
        <c:majorGridlines>
          <c:spPr>
            <a:ln>
              <a:solidFill>
                <a:schemeClr val="bg1">
                  <a:lumMod val="85000"/>
                </a:schemeClr>
              </a:solidFill>
            </a:ln>
          </c:spPr>
        </c:majorGridlines>
        <c:numFmt formatCode="General" sourceLinked="0"/>
        <c:majorTickMark val="out"/>
        <c:minorTickMark val="none"/>
        <c:tickLblPos val="nextTo"/>
        <c:crossAx val="243593472"/>
        <c:crosses val="autoZero"/>
        <c:auto val="1"/>
        <c:lblAlgn val="ctr"/>
        <c:lblOffset val="100"/>
        <c:noMultiLvlLbl val="0"/>
      </c:catAx>
      <c:valAx>
        <c:axId val="243593472"/>
        <c:scaling>
          <c:orientation val="minMax"/>
        </c:scaling>
        <c:delete val="0"/>
        <c:axPos val="l"/>
        <c:majorGridlines>
          <c:spPr>
            <a:ln>
              <a:solidFill>
                <a:schemeClr val="bg1">
                  <a:lumMod val="85000"/>
                  <a:alpha val="30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1100">
                <a:solidFill>
                  <a:schemeClr val="tx1">
                    <a:lumMod val="65000"/>
                    <a:lumOff val="35000"/>
                  </a:schemeClr>
                </a:solidFill>
              </a:defRPr>
            </a:pPr>
            <a:endParaRPr lang="es-ES"/>
          </a:p>
        </c:txPr>
        <c:crossAx val="243593864"/>
        <c:crosses val="autoZero"/>
        <c:crossBetween val="between"/>
      </c:valAx>
      <c:spPr>
        <a:noFill/>
      </c:spPr>
    </c:plotArea>
    <c:legend>
      <c:legendPos val="tr"/>
      <c:layout>
        <c:manualLayout>
          <c:xMode val="edge"/>
          <c:yMode val="edge"/>
          <c:x val="0.86571588106102315"/>
          <c:y val="5.6239046947426458E-2"/>
          <c:w val="5.8272732081667201E-2"/>
          <c:h val="0.44461505590139128"/>
        </c:manualLayout>
      </c:layout>
      <c:overlay val="0"/>
      <c:txPr>
        <a:bodyPr/>
        <a:lstStyle/>
        <a:p>
          <a:pPr>
            <a:defRPr sz="1100" kern="0" spc="-10" baseline="0">
              <a:solidFill>
                <a:schemeClr val="tx1"/>
              </a:solidFill>
              <a:latin typeface="+mj-lt"/>
            </a:defRPr>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69850</xdr:rowOff>
    </xdr:from>
    <xdr:to>
      <xdr:col>14</xdr:col>
      <xdr:colOff>996950</xdr:colOff>
      <xdr:row>2</xdr:row>
      <xdr:rowOff>2779711</xdr:rowOff>
    </xdr:to>
    <xdr:graphicFrame macro="">
      <xdr:nvGraphicFramePr>
        <xdr:cNvPr id="2" name="ExpenseTrends" descr="Gráfico de columnas que muestra los gastos mensuales por categoría">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4" name="ExpenseSummary" displayName="ExpenseSummary" ref="A4:O10" totalsRowCount="1">
  <autoFilter ref="A4:O9"/>
  <tableColumns count="15">
    <tableColumn id="1" name="Gastos" totalsRowLabel="Total" totalsRowDxfId="105"/>
    <tableColumn id="2" name="Ene" totalsRowFunction="sum" dataDxfId="104" totalsRowDxfId="103">
      <calculatedColumnFormula>SUMIFS(ExpJan[Importe],ExpJan[Categoría],ExpenseSummary[Gastos])</calculatedColumnFormula>
    </tableColumn>
    <tableColumn id="3" name="Feb" totalsRowFunction="sum" dataDxfId="102" totalsRowDxfId="101">
      <calculatedColumnFormula>SUMIFS(ExpFeb[Importe],ExpFeb[Categoría],ExpenseSummary[Gastos])</calculatedColumnFormula>
    </tableColumn>
    <tableColumn id="4" name="Mar" totalsRowFunction="sum" dataDxfId="100" totalsRowDxfId="99">
      <calculatedColumnFormula>SUMIFS(ExpMar[Importe],ExpMar[Categoría],ExpenseSummary[Gastos])</calculatedColumnFormula>
    </tableColumn>
    <tableColumn id="5" name="Abr" totalsRowFunction="sum" dataDxfId="98" totalsRowDxfId="97">
      <calculatedColumnFormula>SUMIFS(ExpApr[Importe],ExpApr[Categoría],ExpenseSummary[Gastos])</calculatedColumnFormula>
    </tableColumn>
    <tableColumn id="6" name="May" totalsRowFunction="sum" dataDxfId="96" totalsRowDxfId="95">
      <calculatedColumnFormula>SUMIFS(ExpMay[Importe],ExpMay[Categoría],ExpenseSummary[Gastos])</calculatedColumnFormula>
    </tableColumn>
    <tableColumn id="7" name="Jun" totalsRowFunction="sum" dataDxfId="94" totalsRowDxfId="93">
      <calculatedColumnFormula>SUMIFS(ExpJun[Importe],ExpJun[Categoría],ExpenseSummary[Gastos])</calculatedColumnFormula>
    </tableColumn>
    <tableColumn id="8" name="Jul" totalsRowFunction="sum" dataDxfId="92" totalsRowDxfId="91">
      <calculatedColumnFormula>SUMIFS(ExpJul[Importe],ExpJul[Categoría],ExpenseSummary[Gastos])</calculatedColumnFormula>
    </tableColumn>
    <tableColumn id="9" name="Ago" totalsRowFunction="sum" dataDxfId="90" totalsRowDxfId="89">
      <calculatedColumnFormula>SUMIFS(ExpAug[Importe],ExpAug[Categoría],ExpenseSummary[Gastos])</calculatedColumnFormula>
    </tableColumn>
    <tableColumn id="10" name="Sep" totalsRowFunction="sum" dataDxfId="88" totalsRowDxfId="87">
      <calculatedColumnFormula>SUMIFS(ExpSep[Importe],ExpSep[Categoría],ExpenseSummary[Gastos])</calculatedColumnFormula>
    </tableColumn>
    <tableColumn id="11" name="Oct" totalsRowFunction="sum" dataDxfId="86" totalsRowDxfId="85">
      <calculatedColumnFormula>SUMIFS(ExpOct[Importe],ExpOct[Categoría],ExpenseSummary[Gastos])</calculatedColumnFormula>
    </tableColumn>
    <tableColumn id="12" name="Nov" totalsRowFunction="sum" dataDxfId="84" totalsRowDxfId="83">
      <calculatedColumnFormula>SUMIFS(ExpNov[Importe],ExpNov[Categoría],ExpenseSummary[Gastos])</calculatedColumnFormula>
    </tableColumn>
    <tableColumn id="13" name="Dic" totalsRowFunction="sum" dataDxfId="82" totalsRowDxfId="81">
      <calculatedColumnFormula>SUMIFS(ExpDec[Importe],ExpDec[Categoría],ExpenseSummary[Gastos])</calculatedColumnFormula>
    </tableColumn>
    <tableColumn id="14" name="Total" totalsRowFunction="sum" dataDxfId="80" totalsRowDxfId="79">
      <calculatedColumnFormula>SUM(ExpenseSummary[[#This Row],[Ene]:[Dic]])</calculatedColumnFormula>
    </tableColumn>
    <tableColumn id="15" name="Tendencia" dataDxfId="78" totalsRowDxfId="77" dataCellStyle="Normal"/>
  </tableColumns>
  <tableStyleInfo name="Tabla de resumen" showFirstColumn="0" showLastColumn="1" showRowStripes="0" showColumnStripes="1"/>
  <extLst>
    <ext xmlns:x14="http://schemas.microsoft.com/office/spreadsheetml/2009/9/main" uri="{504A1905-F514-4f6f-8877-14C23A59335A}">
      <x14:table altTextSummary="En la tabla se muestran los gastos mensuales sumados por categoría para cada mes del año, empezando en enero.  La tabla tiene un formato para alinearse verticalmente con un gráfico situado directamente encima, de modo que cada mes de la tabla se alinee con cada agrupación de mes del gráfico."/>
    </ext>
  </extLst>
</table>
</file>

<file path=xl/tables/table10.xml><?xml version="1.0" encoding="utf-8"?>
<table xmlns="http://schemas.openxmlformats.org/spreadsheetml/2006/main" id="10" name="ExpSep" displayName="ExpSep" ref="A2:E9" totalsRowCount="1">
  <autoFilter ref="A2:E8"/>
  <tableColumns count="5">
    <tableColumn id="1" name="Fecha" totalsRowLabel="Total" dataDxfId="27" totalsRowDxfId="26"/>
    <tableColumn id="2" name="N.º de pedido" totalsRowDxfId="25"/>
    <tableColumn id="3" name="Importe" totalsRowFunction="sum" dataDxfId="24" totalsRowDxfId="23"/>
    <tableColumn id="4" name="Categoría" totalsRowDxfId="22"/>
    <tableColumn id="5" name="Descripción" totalsRowDxfId="21"/>
  </tableColumns>
  <tableStyleInfo name="Tabla de resumen" showFirstColumn="0" showLastColumn="0" showRowStripes="0" showColumnStripes="1"/>
  <extLst>
    <ext xmlns:x14="http://schemas.microsoft.com/office/spreadsheetml/2009/9/main" uri="{504A1905-F514-4f6f-8877-14C23A59335A}">
      <x14:table altTextSummary="Lista de detalles de los gastos mensuales, como la fecha, el número de pedido, el importe, la categoría y la descripción."/>
    </ext>
  </extLst>
</table>
</file>

<file path=xl/tables/table11.xml><?xml version="1.0" encoding="utf-8"?>
<table xmlns="http://schemas.openxmlformats.org/spreadsheetml/2006/main" id="11" name="ExpOct" displayName="ExpOct" ref="A2:E9" totalsRowCount="1">
  <autoFilter ref="A2:E8"/>
  <tableColumns count="5">
    <tableColumn id="1" name="Fecha" totalsRowLabel="Total" dataDxfId="20" totalsRowDxfId="19"/>
    <tableColumn id="2" name="N.º de pedido" totalsRowDxfId="18"/>
    <tableColumn id="3" name="Importe" totalsRowFunction="sum" dataDxfId="17" totalsRowDxfId="16"/>
    <tableColumn id="4" name="Categoría" totalsRowDxfId="15"/>
    <tableColumn id="5" name="Descripción" totalsRowDxfId="14"/>
  </tableColumns>
  <tableStyleInfo name="Tabla de resumen" showFirstColumn="0" showLastColumn="0" showRowStripes="0" showColumnStripes="1"/>
  <extLst>
    <ext xmlns:x14="http://schemas.microsoft.com/office/spreadsheetml/2009/9/main" uri="{504A1905-F514-4f6f-8877-14C23A59335A}">
      <x14:table altTextSummary="Lista de detalles de los gastos mensuales, como la fecha, el número de pedido, el importe, la categoría y la descripción."/>
    </ext>
  </extLst>
</table>
</file>

<file path=xl/tables/table12.xml><?xml version="1.0" encoding="utf-8"?>
<table xmlns="http://schemas.openxmlformats.org/spreadsheetml/2006/main" id="12" name="ExpNov" displayName="ExpNov" ref="A2:E9" totalsRowCount="1">
  <autoFilter ref="A2:E8"/>
  <tableColumns count="5">
    <tableColumn id="1" name="Fecha" totalsRowLabel="Total" dataDxfId="13" totalsRowDxfId="12"/>
    <tableColumn id="2" name="N.º de pedido" totalsRowDxfId="11"/>
    <tableColumn id="3" name="Importe" totalsRowFunction="sum" dataDxfId="10" totalsRowDxfId="9"/>
    <tableColumn id="4" name="Categoría" totalsRowDxfId="8"/>
    <tableColumn id="5" name="Descripción" totalsRowDxfId="7"/>
  </tableColumns>
  <tableStyleInfo name="Tabla de resumen" showFirstColumn="0" showLastColumn="0" showRowStripes="0" showColumnStripes="1"/>
  <extLst>
    <ext xmlns:x14="http://schemas.microsoft.com/office/spreadsheetml/2009/9/main" uri="{504A1905-F514-4f6f-8877-14C23A59335A}">
      <x14:table altTextSummary="Lista de detalles de los gastos mensuales, como la fecha, el número de pedido, el importe, la categoría y la descripción."/>
    </ext>
  </extLst>
</table>
</file>

<file path=xl/tables/table13.xml><?xml version="1.0" encoding="utf-8"?>
<table xmlns="http://schemas.openxmlformats.org/spreadsheetml/2006/main" id="13" name="ExpDec" displayName="ExpDec" ref="A2:E9" totalsRowCount="1">
  <autoFilter ref="A2:E8"/>
  <tableColumns count="5">
    <tableColumn id="1" name="Fecha" totalsRowLabel="Total" dataDxfId="6" totalsRowDxfId="5"/>
    <tableColumn id="2" name="N.º de pedido" totalsRowDxfId="4"/>
    <tableColumn id="3" name="Importe" totalsRowFunction="sum" dataDxfId="3" totalsRowDxfId="2"/>
    <tableColumn id="4" name="Categoría" totalsRowDxfId="1"/>
    <tableColumn id="5" name="Descripción" totalsRowDxfId="0"/>
  </tableColumns>
  <tableStyleInfo name="Tabla de resumen" showFirstColumn="0" showLastColumn="0" showRowStripes="0" showColumnStripes="1"/>
  <extLst>
    <ext xmlns:x14="http://schemas.microsoft.com/office/spreadsheetml/2009/9/main" uri="{504A1905-F514-4f6f-8877-14C23A59335A}">
      <x14:table altTextSummary="Lista de detalles de los gastos mensuales, como la fecha, el número de pedido, el importe, la categoría y la descripción."/>
    </ext>
  </extLst>
</table>
</file>

<file path=xl/tables/table2.xml><?xml version="1.0" encoding="utf-8"?>
<table xmlns="http://schemas.openxmlformats.org/spreadsheetml/2006/main" id="2" name="ExpJan" displayName="ExpJan" ref="A2:E9" totalsRowCount="1">
  <autoFilter ref="A2:E8"/>
  <tableColumns count="5">
    <tableColumn id="1" name="Fecha" totalsRowLabel="Total" dataDxfId="76" totalsRowDxfId="75"/>
    <tableColumn id="2" name="N.º de pedido"/>
    <tableColumn id="3" name="Importe" totalsRowFunction="sum" dataDxfId="74" totalsRowDxfId="73"/>
    <tableColumn id="4" name="Categoría"/>
    <tableColumn id="5" name="Descripción"/>
  </tableColumns>
  <tableStyleInfo name="Tabla de resumen" showFirstColumn="0" showLastColumn="0" showRowStripes="0" showColumnStripes="1"/>
  <extLst>
    <ext xmlns:x14="http://schemas.microsoft.com/office/spreadsheetml/2009/9/main" uri="{504A1905-F514-4f6f-8877-14C23A59335A}">
      <x14:table altTextSummary="Lista de detalles de los gastos mensuales, como la fecha, el número de pedido, el importe, la categoría y la descripción."/>
    </ext>
  </extLst>
</table>
</file>

<file path=xl/tables/table3.xml><?xml version="1.0" encoding="utf-8"?>
<table xmlns="http://schemas.openxmlformats.org/spreadsheetml/2006/main" id="3" name="ExpFeb" displayName="ExpFeb" ref="A2:E9" totalsRowCount="1">
  <autoFilter ref="A2:E8"/>
  <tableColumns count="5">
    <tableColumn id="1" name="Fecha" totalsRowLabel="Total" dataDxfId="72" totalsRowDxfId="71"/>
    <tableColumn id="2" name="N.º de pedido" totalsRowDxfId="70"/>
    <tableColumn id="3" name="Importe" totalsRowFunction="sum" dataDxfId="69" totalsRowDxfId="68"/>
    <tableColumn id="4" name="Categoría" totalsRowDxfId="67"/>
    <tableColumn id="5" name="Descripción" totalsRowDxfId="66"/>
  </tableColumns>
  <tableStyleInfo name="Tabla de resumen" showFirstColumn="0" showLastColumn="0" showRowStripes="0" showColumnStripes="1"/>
  <extLst>
    <ext xmlns:x14="http://schemas.microsoft.com/office/spreadsheetml/2009/9/main" uri="{504A1905-F514-4f6f-8877-14C23A59335A}">
      <x14:table altTextSummary="Lista de detalles de los gastos mensuales, como la fecha, el número de pedido, el importe, la categoría y la descripción."/>
    </ext>
  </extLst>
</table>
</file>

<file path=xl/tables/table4.xml><?xml version="1.0" encoding="utf-8"?>
<table xmlns="http://schemas.openxmlformats.org/spreadsheetml/2006/main" id="4" name="ExpMar" displayName="ExpMar" ref="A2:E9" totalsRowCount="1">
  <autoFilter ref="A2:E8"/>
  <tableColumns count="5">
    <tableColumn id="1" name="Fecha" totalsRowLabel="Total" dataDxfId="65" totalsRowDxfId="64"/>
    <tableColumn id="2" name="N.º de pedido" totalsRowDxfId="63"/>
    <tableColumn id="3" name="Importe" totalsRowFunction="sum" dataDxfId="62" totalsRowDxfId="61"/>
    <tableColumn id="4" name="Categoría" totalsRowDxfId="60"/>
    <tableColumn id="5" name="Descripción" totalsRowDxfId="59"/>
  </tableColumns>
  <tableStyleInfo name="Tabla de resumen" showFirstColumn="0" showLastColumn="0" showRowStripes="0" showColumnStripes="1"/>
  <extLst>
    <ext xmlns:x14="http://schemas.microsoft.com/office/spreadsheetml/2009/9/main" uri="{504A1905-F514-4f6f-8877-14C23A59335A}">
      <x14:table altTextSummary="Lista de detalles de los gastos mensuales, como la fecha, el número de pedido, el importe, la categoría y la descripción."/>
    </ext>
  </extLst>
</table>
</file>

<file path=xl/tables/table5.xml><?xml version="1.0" encoding="utf-8"?>
<table xmlns="http://schemas.openxmlformats.org/spreadsheetml/2006/main" id="5" name="ExpApr" displayName="ExpApr" ref="A2:E9" totalsRowCount="1">
  <autoFilter ref="A2:E8"/>
  <tableColumns count="5">
    <tableColumn id="1" name="Fecha" totalsRowLabel="Total" dataDxfId="58" totalsRowDxfId="57"/>
    <tableColumn id="2" name="N.º de pedido" totalsRowDxfId="56"/>
    <tableColumn id="3" name="Importe" totalsRowFunction="sum" dataDxfId="55" totalsRowDxfId="54"/>
    <tableColumn id="4" name="Categoría" totalsRowDxfId="53"/>
    <tableColumn id="5" name="Descripción" totalsRowDxfId="52"/>
  </tableColumns>
  <tableStyleInfo name="Tabla de resumen" showFirstColumn="0" showLastColumn="0" showRowStripes="0" showColumnStripes="1"/>
  <extLst>
    <ext xmlns:x14="http://schemas.microsoft.com/office/spreadsheetml/2009/9/main" uri="{504A1905-F514-4f6f-8877-14C23A59335A}">
      <x14:table altTextSummary="Lista de detalles de los gastos mensuales, como la fecha, el número de pedido, el importe, la categoría y la descripción."/>
    </ext>
  </extLst>
</table>
</file>

<file path=xl/tables/table6.xml><?xml version="1.0" encoding="utf-8"?>
<table xmlns="http://schemas.openxmlformats.org/spreadsheetml/2006/main" id="6" name="ExpMay" displayName="ExpMay" ref="A2:E9" totalsRowCount="1">
  <autoFilter ref="A2:E8"/>
  <tableColumns count="5">
    <tableColumn id="1" name="Fecha" totalsRowLabel="Total" dataDxfId="51" totalsRowDxfId="50"/>
    <tableColumn id="2" name="N.º de pedido"/>
    <tableColumn id="3" name="Importe" totalsRowFunction="sum" dataDxfId="49" totalsRowDxfId="48"/>
    <tableColumn id="4" name="Categoría"/>
    <tableColumn id="5" name="Descripción" totalsRowDxfId="47"/>
  </tableColumns>
  <tableStyleInfo name="Tabla de resumen" showFirstColumn="0" showLastColumn="0" showRowStripes="0" showColumnStripes="1"/>
  <extLst>
    <ext xmlns:x14="http://schemas.microsoft.com/office/spreadsheetml/2009/9/main" uri="{504A1905-F514-4f6f-8877-14C23A59335A}">
      <x14:table altTextSummary="Lista de detalles de los gastos mensuales, como la fecha, el número de pedido, el importe, la categoría y la descripción."/>
    </ext>
  </extLst>
</table>
</file>

<file path=xl/tables/table7.xml><?xml version="1.0" encoding="utf-8"?>
<table xmlns="http://schemas.openxmlformats.org/spreadsheetml/2006/main" id="7" name="ExpJun" displayName="ExpJun" ref="A2:E9" totalsRowCount="1">
  <autoFilter ref="A2:E8"/>
  <tableColumns count="5">
    <tableColumn id="1" name="Fecha" totalsRowLabel="Total" dataDxfId="46" totalsRowDxfId="45"/>
    <tableColumn id="2" name="N.º de pedido" totalsRowDxfId="44"/>
    <tableColumn id="3" name="Importe" totalsRowFunction="sum" dataDxfId="43" totalsRowDxfId="42"/>
    <tableColumn id="4" name="Categoría"/>
    <tableColumn id="5" name="Descripción"/>
  </tableColumns>
  <tableStyleInfo name="Tabla de resumen" showFirstColumn="0" showLastColumn="0" showRowStripes="0" showColumnStripes="1"/>
  <extLst>
    <ext xmlns:x14="http://schemas.microsoft.com/office/spreadsheetml/2009/9/main" uri="{504A1905-F514-4f6f-8877-14C23A59335A}">
      <x14:table altTextSummary="Lista de detalles de los gastos mensuales, como la fecha, el número de pedido, el importe, la categoría y la descripción."/>
    </ext>
  </extLst>
</table>
</file>

<file path=xl/tables/table8.xml><?xml version="1.0" encoding="utf-8"?>
<table xmlns="http://schemas.openxmlformats.org/spreadsheetml/2006/main" id="8" name="ExpJul" displayName="ExpJul" ref="A2:E9" totalsRowCount="1">
  <autoFilter ref="A2:E8"/>
  <tableColumns count="5">
    <tableColumn id="1" name="Fecha" totalsRowLabel="Total" dataDxfId="41" totalsRowDxfId="40"/>
    <tableColumn id="2" name="N.º de pedido" totalsRowDxfId="39"/>
    <tableColumn id="3" name="Importe" totalsRowFunction="sum" dataDxfId="38" totalsRowDxfId="37"/>
    <tableColumn id="4" name="Categoría" totalsRowDxfId="36"/>
    <tableColumn id="5" name="Descripción" totalsRowDxfId="35"/>
  </tableColumns>
  <tableStyleInfo name="Tabla de resumen" showFirstColumn="0" showLastColumn="0" showRowStripes="0" showColumnStripes="1"/>
  <extLst>
    <ext xmlns:x14="http://schemas.microsoft.com/office/spreadsheetml/2009/9/main" uri="{504A1905-F514-4f6f-8877-14C23A59335A}">
      <x14:table altTextSummary="Lista de detalles de los gastos mensuales, como la fecha, el número de pedido, el importe, la categoría y la descripción."/>
    </ext>
  </extLst>
</table>
</file>

<file path=xl/tables/table9.xml><?xml version="1.0" encoding="utf-8"?>
<table xmlns="http://schemas.openxmlformats.org/spreadsheetml/2006/main" id="9" name="ExpAug" displayName="ExpAug" ref="A2:E9" totalsRowCount="1">
  <autoFilter ref="A2:E8"/>
  <tableColumns count="5">
    <tableColumn id="1" name="Fecha" totalsRowLabel="Total" dataDxfId="34" totalsRowDxfId="33"/>
    <tableColumn id="2" name="N.º de pedido" totalsRowDxfId="32"/>
    <tableColumn id="3" name="Importe" totalsRowFunction="sum" dataDxfId="31" totalsRowDxfId="30"/>
    <tableColumn id="4" name="Categoría" totalsRowDxfId="29"/>
    <tableColumn id="5" name="Descripción" totalsRowDxfId="28"/>
  </tableColumns>
  <tableStyleInfo name="Tabla de resumen" showFirstColumn="0" showLastColumn="0" showRowStripes="0" showColumnStripes="1"/>
  <extLst>
    <ext xmlns:x14="http://schemas.microsoft.com/office/spreadsheetml/2009/9/main" uri="{504A1905-F514-4f6f-8877-14C23A59335A}">
      <x14:table altTextSummary="Lista de detalles de los gastos mensuales, como la fecha, el número de pedido, el importe, la categoría y la descripción."/>
    </ext>
  </extLst>
</table>
</file>

<file path=xl/theme/theme1.xml><?xml version="1.0" encoding="utf-8"?>
<a:theme xmlns:a="http://schemas.openxmlformats.org/drawingml/2006/main" name="Office Theme">
  <a:themeElements>
    <a:clrScheme name="Expense Trends Budget">
      <a:dk1>
        <a:srgbClr val="000000"/>
      </a:dk1>
      <a:lt1>
        <a:srgbClr val="FFFFFF"/>
      </a:lt1>
      <a:dk2>
        <a:srgbClr val="000000"/>
      </a:dk2>
      <a:lt2>
        <a:srgbClr val="FFFFFF"/>
      </a:lt2>
      <a:accent1>
        <a:srgbClr val="97B9C7"/>
      </a:accent1>
      <a:accent2>
        <a:srgbClr val="FFCC4F"/>
      </a:accent2>
      <a:accent3>
        <a:srgbClr val="9AB294"/>
      </a:accent3>
      <a:accent4>
        <a:srgbClr val="F15926"/>
      </a:accent4>
      <a:accent5>
        <a:srgbClr val="906083"/>
      </a:accent5>
      <a:accent6>
        <a:srgbClr val="E89C2B"/>
      </a:accent6>
      <a:hlink>
        <a:srgbClr val="FFFFFF"/>
      </a:hlink>
      <a:folHlink>
        <a:srgbClr val="FFFFFF"/>
      </a:folHlink>
    </a:clrScheme>
    <a:fontScheme name="Expense Trends Budget">
      <a:majorFont>
        <a:latin typeface="Century Gothic"/>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A18"/>
  <sheetViews>
    <sheetView showGridLines="0" zoomScale="90" zoomScaleNormal="90" workbookViewId="0"/>
  </sheetViews>
  <sheetFormatPr baseColWidth="10" defaultColWidth="9" defaultRowHeight="30" customHeight="1" x14ac:dyDescent="0.25"/>
  <cols>
    <col min="1" max="1" width="152.42578125" style="11" customWidth="1"/>
    <col min="2" max="16384" width="9" style="11"/>
  </cols>
  <sheetData>
    <row r="1" spans="1:1" ht="35.1" customHeight="1" x14ac:dyDescent="0.4">
      <c r="A1" s="4" t="s">
        <v>0</v>
      </c>
    </row>
    <row r="2" spans="1:1" ht="30" customHeight="1" x14ac:dyDescent="0.25">
      <c r="A2" s="6" t="s">
        <v>1</v>
      </c>
    </row>
    <row r="3" spans="1:1" ht="30" customHeight="1" x14ac:dyDescent="0.25">
      <c r="A3" s="7" t="s">
        <v>50</v>
      </c>
    </row>
    <row r="4" spans="1:1" ht="30" customHeight="1" x14ac:dyDescent="0.25">
      <c r="A4" s="10" t="s">
        <v>2</v>
      </c>
    </row>
    <row r="5" spans="1:1" ht="30" customHeight="1" x14ac:dyDescent="0.25">
      <c r="A5" s="6" t="s">
        <v>3</v>
      </c>
    </row>
    <row r="6" spans="1:1" ht="30" customHeight="1" x14ac:dyDescent="0.25">
      <c r="A6" s="10" t="s">
        <v>4</v>
      </c>
    </row>
    <row r="7" spans="1:1" ht="30" customHeight="1" x14ac:dyDescent="0.25">
      <c r="A7" s="12" t="str">
        <f>ROW(A1)&amp;". Si la tabla no tiene una fila de total, comience a escribir debajo de la tabla y se expandirá automáticamente cuando presione la tecla ENTRAR o Tab."</f>
        <v>1. Si la tabla no tiene una fila de total, comience a escribir debajo de la tabla y se expandirá automáticamente cuando presione la tecla ENTRAR o Tab.</v>
      </c>
    </row>
    <row r="8" spans="1:1" ht="30" customHeight="1" x14ac:dyDescent="0.25">
      <c r="A8" s="16" t="str">
        <f>ROW(A2)&amp;". Coloque el puntero de la celda en la última celda por encima de la fila de total, como el total de los últimos gastos, y después presione la tecla Tab."</f>
        <v>2. Coloque el puntero de la celda en la última celda por encima de la fila de total, como el total de los últimos gastos, y después presione la tecla Tab.</v>
      </c>
    </row>
    <row r="9" spans="1:1" ht="30" customHeight="1" x14ac:dyDescent="0.25">
      <c r="A9" s="16" t="str">
        <f>ROW(A3)&amp;". Haga clic con el botón derecho en la tabla y, en el menú emergente, seleccione Insertar y después haga clic en Filas de tabla encima o Filas de tabla debajo."</f>
        <v>3. Haga clic con el botón derecho en la tabla y, en el menú emergente, seleccione Insertar y después haga clic en Filas de tabla encima o Filas de tabla debajo.</v>
      </c>
    </row>
    <row r="10" spans="1:1" ht="30" customHeight="1" x14ac:dyDescent="0.25">
      <c r="A10" s="13" t="str">
        <f>ROW(A4)&amp;". En la esquina inferior derecha de la tabla, coloque el ratón en el controlador de tamaño de tabla y arrastre hacia abajo para aumentar el número de filas de tabla disponibles."</f>
        <v>4. En la esquina inferior derecha de la tabla, coloque el ratón en el controlador de tamaño de tabla y arrastre hacia abajo para aumentar el número de filas de tabla disponibles.</v>
      </c>
    </row>
    <row r="11" spans="1:1" ht="30" customHeight="1" x14ac:dyDescent="0.25">
      <c r="A11" s="7" t="s">
        <v>51</v>
      </c>
    </row>
    <row r="12" spans="1:1" ht="30" customHeight="1" x14ac:dyDescent="0.25">
      <c r="A12" s="10" t="s">
        <v>5</v>
      </c>
    </row>
    <row r="13" spans="1:1" ht="30" customHeight="1" x14ac:dyDescent="0.25">
      <c r="A13" s="7" t="s">
        <v>6</v>
      </c>
    </row>
    <row r="14" spans="1:1" ht="30" customHeight="1" x14ac:dyDescent="0.25">
      <c r="A14" s="13" t="str">
        <f>ROW(A1)&amp;". Gastos 1 se escribe en la hoja de cálculo de resumen bajo Gastos en la tabla ExpenseSummary (como el título para el tipo de gastos)"</f>
        <v>1. Gastos 1 se escribe en la hoja de cálculo de resumen bajo Gastos en la tabla ExpenseSummary (como el título para el tipo de gastos)</v>
      </c>
    </row>
    <row r="15" spans="1:1" ht="30" customHeight="1" x14ac:dyDescent="0.25">
      <c r="A15" s="13" t="str">
        <f>ROW(A2)&amp;". Para cada mes en el que se producen gastos, especifique la cantidad para el gasto en la hoja de cálculo del mes correspondiente."</f>
        <v>2. Para cada mes en el que se producen gastos, especifique la cantidad para el gasto en la hoja de cálculo del mes correspondiente.</v>
      </c>
    </row>
    <row r="16" spans="1:1" ht="30" customHeight="1" x14ac:dyDescent="0.25">
      <c r="A16" s="5" t="str">
        <f>ROW(A3)&amp;". El tipo de gasto de la hoja de cálculo ExpenseSummary crea una lista de categorías para la columna Categoría en la hoja de cálculo de cada mes."</f>
        <v>3. El tipo de gasto de la hoja de cálculo ExpenseSummary crea una lista de categorías para la columna Categoría en la hoja de cálculo de cada mes.</v>
      </c>
    </row>
    <row r="17" spans="1:1" ht="30" customHeight="1" x14ac:dyDescent="0.25">
      <c r="A17" s="5" t="str">
        <f>ROW(A4)&amp;". Utilice la lista de categorías en la columna Categoría para seleccionar el tipo de gasto correspondiente para el importe de gastos especificado."</f>
        <v>4. Utilice la lista de categorías en la columna Categoría para seleccionar el tipo de gasto correspondiente para el importe de gastos especificado.</v>
      </c>
    </row>
    <row r="18" spans="1:1" ht="30" customHeight="1" x14ac:dyDescent="0.25">
      <c r="A18" s="5" t="str">
        <f>ROW(A5)&amp;". Para agregar nuevos gastos a un mes, agregue una nueva fila a la tabla ExpenseSummary en la hoja de cálculo de resumen, después escriba los detalles de gastos correspondientes en la hoja de cálculo del mes al que se aplican."</f>
        <v>5. Para agregar nuevos gastos a un mes, agregue una nueva fila a la tabla ExpenseSummary en la hoja de cálculo de resumen, después escriba los detalles de gastos correspondientes en la hoja de cálculo del mes al que se aplican.</v>
      </c>
    </row>
  </sheetData>
  <dataValidations count="1">
    <dataValidation allowBlank="1" showInputMessage="1" showErrorMessage="1" prompt="Hoja de cálculo de sugerencias en la que se describe cómo usar este libro." sqref="A1"/>
  </dataValidations>
  <printOptions horizontalCentered="1"/>
  <pageMargins left="0.7" right="0.7" top="0.75" bottom="0.75" header="0.3" footer="0.3"/>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fitToPage="1"/>
  </sheetPr>
  <dimension ref="A1:E9"/>
  <sheetViews>
    <sheetView showGridLines="0" zoomScaleNormal="100" workbookViewId="0">
      <selection sqref="A1:C1"/>
    </sheetView>
  </sheetViews>
  <sheetFormatPr baseColWidth="10" defaultColWidth="9.140625" defaultRowHeight="30" customHeight="1" x14ac:dyDescent="0.25"/>
  <cols>
    <col min="1" max="1" width="15.5703125" customWidth="1"/>
    <col min="2" max="2" width="20" customWidth="1"/>
    <col min="3" max="3" width="15.5703125" customWidth="1"/>
    <col min="4" max="5" width="30.5703125" customWidth="1"/>
  </cols>
  <sheetData>
    <row r="1" spans="1:5" ht="35.1" customHeight="1" x14ac:dyDescent="0.4">
      <c r="A1" s="27" t="s">
        <v>45</v>
      </c>
      <c r="B1" s="27"/>
      <c r="C1" s="28"/>
      <c r="D1" s="15" t="s">
        <v>35</v>
      </c>
      <c r="E1" s="15" t="s">
        <v>27</v>
      </c>
    </row>
    <row r="2" spans="1:5" ht="17.100000000000001" customHeight="1" x14ac:dyDescent="0.25">
      <c r="A2" s="14" t="s">
        <v>30</v>
      </c>
      <c r="B2" s="14" t="s">
        <v>31</v>
      </c>
      <c r="C2" s="14" t="s">
        <v>34</v>
      </c>
      <c r="D2" s="14" t="s">
        <v>36</v>
      </c>
      <c r="E2" s="14" t="s">
        <v>37</v>
      </c>
    </row>
    <row r="3" spans="1:5" ht="30" customHeight="1" x14ac:dyDescent="0.25">
      <c r="A3" s="17">
        <f ca="1">DATE(YEAR(TODAY()),8,8)</f>
        <v>42955</v>
      </c>
      <c r="B3" s="2" t="s">
        <v>32</v>
      </c>
      <c r="C3" s="18"/>
      <c r="D3" s="2" t="s">
        <v>9</v>
      </c>
      <c r="E3" s="2" t="s">
        <v>38</v>
      </c>
    </row>
    <row r="4" spans="1:5" ht="30" customHeight="1" x14ac:dyDescent="0.25">
      <c r="A4" s="17">
        <f ca="1">DATE(YEAR(TODAY()),8,9)</f>
        <v>42956</v>
      </c>
      <c r="B4" s="2" t="s">
        <v>33</v>
      </c>
      <c r="C4" s="18"/>
      <c r="D4" s="2" t="s">
        <v>10</v>
      </c>
      <c r="E4" s="2"/>
    </row>
    <row r="5" spans="1:5" ht="30" customHeight="1" x14ac:dyDescent="0.25">
      <c r="A5" s="17"/>
      <c r="B5" s="2"/>
      <c r="C5" s="18"/>
      <c r="D5" s="2" t="s">
        <v>10</v>
      </c>
      <c r="E5" s="2"/>
    </row>
    <row r="6" spans="1:5" ht="30" customHeight="1" x14ac:dyDescent="0.25">
      <c r="A6" s="17"/>
      <c r="B6" s="2"/>
      <c r="C6" s="18"/>
      <c r="D6" s="2" t="s">
        <v>11</v>
      </c>
      <c r="E6" s="2"/>
    </row>
    <row r="7" spans="1:5" ht="30" customHeight="1" x14ac:dyDescent="0.25">
      <c r="A7" s="17"/>
      <c r="B7" s="2"/>
      <c r="C7" s="18"/>
      <c r="D7" s="2" t="s">
        <v>12</v>
      </c>
      <c r="E7" s="2"/>
    </row>
    <row r="8" spans="1:5" ht="30" customHeight="1" x14ac:dyDescent="0.25">
      <c r="A8" s="17"/>
      <c r="B8" s="2"/>
      <c r="C8" s="18"/>
      <c r="D8" s="2" t="s">
        <v>13</v>
      </c>
      <c r="E8" s="2"/>
    </row>
    <row r="9" spans="1:5" ht="30" customHeight="1" x14ac:dyDescent="0.25">
      <c r="A9" s="23" t="s">
        <v>14</v>
      </c>
      <c r="B9" s="23"/>
      <c r="C9" s="24">
        <f>SUBTOTAL(109,ExpAug[Importe])</f>
        <v>0</v>
      </c>
      <c r="D9" s="23"/>
      <c r="E9" s="23"/>
    </row>
  </sheetData>
  <mergeCells count="1">
    <mergeCell ref="A1:C1"/>
  </mergeCells>
  <dataValidations count="11">
    <dataValidation type="list" errorStyle="warning" allowBlank="1" showInputMessage="1" showErrorMessage="1" error="Debe seleccionarse un gasto de la lista desplegable para que se incluya en la hoja de resumen." sqref="D3:D8">
      <formula1>CategoríasDeGastos</formula1>
    </dataValidation>
    <dataValidation allowBlank="1" showInputMessage="1" showErrorMessage="1" prompt="Los gastos detallados se indican en la tabla de esta hoja de cálculo. Los hipervínculos de navegación a la hoja de cálculo de resumen y la hoja de cálculo de sugerencias se encuentran respectivamente en las celdas D1 y E1." sqref="A1:C1"/>
    <dataValidation allowBlank="1" showInputMessage="1" showErrorMessage="1" prompt="Hipervínculo de navegación a la hoja de cálculo de resumen" sqref="D1"/>
    <dataValidation allowBlank="1" showInputMessage="1" showErrorMessage="1" prompt="Hipervínculo de navegación a la hoja de cálculo de sugerencias" sqref="E1"/>
    <dataValidation allowBlank="1" showInputMessage="1" showErrorMessage="1" prompt="Especifique en esta columna la fecha del gasto." sqref="A2"/>
    <dataValidation allowBlank="1" showInputMessage="1" showErrorMessage="1" prompt="Especifique en esta columna el número de pedido." sqref="B2"/>
    <dataValidation allowBlank="1" showInputMessage="1" showErrorMessage="1" prompt="Especifique en esta columna el importe del gasto." sqref="C2"/>
    <dataValidation allowBlank="1" showInputMessage="1" showErrorMessage="1" prompt="Lista de categorías de gastos rellenada automáticamente a partir de la columna de gastos de la tabla de resumen de gastos incluida en la hoja de resumen. Pulse ALT+FLECHA ABAJO para desplazarse por la lista. Pulse ENTRAR para seleccionar una categoría." sqref="D2"/>
    <dataValidation allowBlank="1" showInputMessage="1" showErrorMessage="1" prompt="Especifique en esta columna una descripción del gasto." sqref="E2"/>
    <dataValidation type="custom" errorStyle="warning" allowBlank="1" showInputMessage="1" showErrorMessage="1" errorTitle="Validación del importe" error="El importe debe ser un número." sqref="C3:C8">
      <formula1>ISNUMBER($C3)</formula1>
    </dataValidation>
    <dataValidation type="custom" errorStyle="warning" allowBlank="1" showInputMessage="1" showErrorMessage="1" error="Debe especificarse una fecha de agosto para que este gasto se agregue a la hoja de resumen." sqref="A3:A8">
      <formula1>MONTH($A3)=8</formula1>
    </dataValidation>
  </dataValidations>
  <hyperlinks>
    <hyperlink ref="D1" location="resumen!A1" tooltip="Seleccione esta opción para ver el resumen." display="Resumen"/>
    <hyperlink ref="E1" location="sugerencias!A1" tooltip="Seleccione esta opción para ir a la hoja de cálculo de sugerencias." display="Sugerencias"/>
  </hyperlinks>
  <printOptions horizontalCentered="1"/>
  <pageMargins left="0.7" right="0.7" top="0.75" bottom="0.75" header="0.3" footer="0.3"/>
  <pageSetup paperSize="9" fitToHeight="0"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39997558519241921"/>
    <pageSetUpPr autoPageBreaks="0" fitToPage="1"/>
  </sheetPr>
  <dimension ref="A1:E9"/>
  <sheetViews>
    <sheetView showGridLines="0" workbookViewId="0">
      <selection sqref="A1:C1"/>
    </sheetView>
  </sheetViews>
  <sheetFormatPr baseColWidth="10" defaultColWidth="9.140625" defaultRowHeight="30" customHeight="1" x14ac:dyDescent="0.25"/>
  <cols>
    <col min="1" max="1" width="15.5703125" customWidth="1"/>
    <col min="2" max="2" width="20" customWidth="1"/>
    <col min="3" max="3" width="15.5703125" customWidth="1"/>
    <col min="4" max="5" width="30.5703125" customWidth="1"/>
  </cols>
  <sheetData>
    <row r="1" spans="1:5" ht="35.1" customHeight="1" x14ac:dyDescent="0.4">
      <c r="A1" s="27" t="s">
        <v>46</v>
      </c>
      <c r="B1" s="27"/>
      <c r="C1" s="28"/>
      <c r="D1" s="15" t="s">
        <v>35</v>
      </c>
      <c r="E1" s="15" t="s">
        <v>27</v>
      </c>
    </row>
    <row r="2" spans="1:5" ht="17.100000000000001" customHeight="1" x14ac:dyDescent="0.25">
      <c r="A2" s="3" t="s">
        <v>30</v>
      </c>
      <c r="B2" s="3" t="s">
        <v>31</v>
      </c>
      <c r="C2" s="3" t="s">
        <v>34</v>
      </c>
      <c r="D2" s="3" t="s">
        <v>36</v>
      </c>
      <c r="E2" s="3" t="s">
        <v>37</v>
      </c>
    </row>
    <row r="3" spans="1:5" ht="30" customHeight="1" x14ac:dyDescent="0.25">
      <c r="A3" s="17">
        <f ca="1">DATE(YEAR(TODAY()),9,9)</f>
        <v>42987</v>
      </c>
      <c r="B3" s="2" t="s">
        <v>32</v>
      </c>
      <c r="C3" s="18"/>
      <c r="D3" s="2" t="s">
        <v>9</v>
      </c>
      <c r="E3" s="2" t="s">
        <v>38</v>
      </c>
    </row>
    <row r="4" spans="1:5" ht="30" customHeight="1" x14ac:dyDescent="0.25">
      <c r="A4" s="17">
        <f ca="1">DATE(YEAR(TODAY()),9,15)</f>
        <v>42993</v>
      </c>
      <c r="B4" s="2" t="s">
        <v>33</v>
      </c>
      <c r="C4" s="18"/>
      <c r="D4" s="2" t="s">
        <v>10</v>
      </c>
      <c r="E4" s="2"/>
    </row>
    <row r="5" spans="1:5" ht="30" customHeight="1" x14ac:dyDescent="0.25">
      <c r="A5" s="17"/>
      <c r="B5" s="2"/>
      <c r="C5" s="18"/>
      <c r="D5" s="2" t="s">
        <v>10</v>
      </c>
      <c r="E5" s="2"/>
    </row>
    <row r="6" spans="1:5" ht="30" customHeight="1" x14ac:dyDescent="0.25">
      <c r="A6" s="17"/>
      <c r="B6" s="2"/>
      <c r="C6" s="18"/>
      <c r="D6" s="2" t="s">
        <v>11</v>
      </c>
      <c r="E6" s="2"/>
    </row>
    <row r="7" spans="1:5" ht="30" customHeight="1" x14ac:dyDescent="0.25">
      <c r="A7" s="17"/>
      <c r="B7" s="2"/>
      <c r="C7" s="18"/>
      <c r="D7" s="2" t="s">
        <v>12</v>
      </c>
      <c r="E7" s="2"/>
    </row>
    <row r="8" spans="1:5" ht="30" customHeight="1" x14ac:dyDescent="0.25">
      <c r="A8" s="17"/>
      <c r="B8" s="2"/>
      <c r="C8" s="18"/>
      <c r="D8" s="2" t="s">
        <v>13</v>
      </c>
      <c r="E8" s="2"/>
    </row>
    <row r="9" spans="1:5" ht="30" customHeight="1" x14ac:dyDescent="0.25">
      <c r="A9" s="23" t="s">
        <v>14</v>
      </c>
      <c r="B9" s="23"/>
      <c r="C9" s="24">
        <f>SUBTOTAL(109,ExpSep[Importe])</f>
        <v>0</v>
      </c>
      <c r="D9" s="23"/>
      <c r="E9" s="23"/>
    </row>
  </sheetData>
  <mergeCells count="1">
    <mergeCell ref="A1:C1"/>
  </mergeCells>
  <dataValidations count="11">
    <dataValidation type="list" errorStyle="warning" allowBlank="1" showInputMessage="1" showErrorMessage="1" error="Debe seleccionarse un gasto de la lista desplegable para que se incluya en la hoja de resumen." sqref="D3:D8">
      <formula1>CategoríasDeGastos</formula1>
    </dataValidation>
    <dataValidation allowBlank="1" showInputMessage="1" showErrorMessage="1" prompt="Los gastos detallados se indican en la tabla de esta hoja de cálculo. Los hipervínculos de navegación a la hoja de cálculo de resumen y la hoja de cálculo de sugerencias se encuentran respectivamente en las celdas D1 y E1." sqref="A1:C1"/>
    <dataValidation allowBlank="1" showInputMessage="1" showErrorMessage="1" prompt="Hipervínculo de navegación a la hoja de cálculo de resumen" sqref="D1"/>
    <dataValidation allowBlank="1" showInputMessage="1" showErrorMessage="1" prompt="Hipervínculo de navegación a la hoja de cálculo de sugerencias" sqref="E1"/>
    <dataValidation allowBlank="1" showInputMessage="1" showErrorMessage="1" prompt="Especifique en esta columna la fecha del gasto." sqref="A2"/>
    <dataValidation allowBlank="1" showInputMessage="1" showErrorMessage="1" prompt="Especifique en esta columna el número de pedido." sqref="B2"/>
    <dataValidation allowBlank="1" showInputMessage="1" showErrorMessage="1" prompt="Especifique en esta columna el importe del gasto." sqref="C2"/>
    <dataValidation allowBlank="1" showInputMessage="1" showErrorMessage="1" prompt="Lista de categorías de gastos rellenada automáticamente a partir de la columna de gastos de la tabla de resumen de gastos incluida en la hoja de resumen. Pulse ALT+FLECHA ABAJO para desplazarse por la lista. Pulse ENTRAR para seleccionar una categoría." sqref="D2"/>
    <dataValidation allowBlank="1" showInputMessage="1" showErrorMessage="1" prompt="Especifique en esta columna una descripción del gasto." sqref="E2"/>
    <dataValidation type="custom" errorStyle="warning" allowBlank="1" showInputMessage="1" showErrorMessage="1" errorTitle="Validación del importe" error="El importe debe ser un número." sqref="C3:C8">
      <formula1>ISNUMBER($C3)</formula1>
    </dataValidation>
    <dataValidation type="custom" errorStyle="warning" allowBlank="1" showInputMessage="1" showErrorMessage="1" error="Debe especificarse una fecha de septiembre para que este gasto se agregue a la hoja de resumen." sqref="A3:A8">
      <formula1>MONTH($A3)=9</formula1>
    </dataValidation>
  </dataValidations>
  <hyperlinks>
    <hyperlink ref="D1" location="resumen!A1" tooltip="Seleccione esta opción para ver el resumen." display="Resumen"/>
    <hyperlink ref="E1" location="sugerencias!A1" tooltip="Seleccione esta opción para ir a la hoja de cálculo de sugerencias." display="Sugerencias"/>
  </hyperlinks>
  <printOptions horizontalCentered="1"/>
  <pageMargins left="0.7" right="0.7" top="0.75" bottom="0.75" header="0.3" footer="0.3"/>
  <pageSetup paperSize="9" fitToHeight="0"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pageSetUpPr autoPageBreaks="0" fitToPage="1"/>
  </sheetPr>
  <dimension ref="A1:E9"/>
  <sheetViews>
    <sheetView showGridLines="0" workbookViewId="0">
      <selection sqref="A1:C1"/>
    </sheetView>
  </sheetViews>
  <sheetFormatPr baseColWidth="10" defaultColWidth="9.140625" defaultRowHeight="30" customHeight="1" x14ac:dyDescent="0.25"/>
  <cols>
    <col min="1" max="1" width="15.5703125" customWidth="1"/>
    <col min="2" max="2" width="20" customWidth="1"/>
    <col min="3" max="3" width="15.5703125" customWidth="1"/>
    <col min="4" max="5" width="30.5703125" customWidth="1"/>
  </cols>
  <sheetData>
    <row r="1" spans="1:5" ht="35.1" customHeight="1" x14ac:dyDescent="0.4">
      <c r="A1" s="27" t="s">
        <v>47</v>
      </c>
      <c r="B1" s="27"/>
      <c r="C1" s="28"/>
      <c r="D1" s="15" t="s">
        <v>35</v>
      </c>
      <c r="E1" s="15" t="s">
        <v>27</v>
      </c>
    </row>
    <row r="2" spans="1:5" ht="17.100000000000001" customHeight="1" x14ac:dyDescent="0.25">
      <c r="A2" s="14" t="s">
        <v>30</v>
      </c>
      <c r="B2" s="14" t="s">
        <v>31</v>
      </c>
      <c r="C2" s="14" t="s">
        <v>34</v>
      </c>
      <c r="D2" s="14" t="s">
        <v>36</v>
      </c>
      <c r="E2" s="14" t="s">
        <v>37</v>
      </c>
    </row>
    <row r="3" spans="1:5" ht="30" customHeight="1" x14ac:dyDescent="0.25">
      <c r="A3" s="17">
        <f ca="1">DATE(YEAR(TODAY()),10,10)</f>
        <v>43018</v>
      </c>
      <c r="B3" s="2" t="s">
        <v>32</v>
      </c>
      <c r="C3" s="18"/>
      <c r="D3" s="2" t="s">
        <v>9</v>
      </c>
      <c r="E3" s="2" t="s">
        <v>38</v>
      </c>
    </row>
    <row r="4" spans="1:5" ht="30" customHeight="1" x14ac:dyDescent="0.25">
      <c r="A4" s="17">
        <f ca="1">DATE(YEAR(TODAY()),10,21)</f>
        <v>43029</v>
      </c>
      <c r="B4" s="2" t="s">
        <v>33</v>
      </c>
      <c r="C4" s="18"/>
      <c r="D4" s="2" t="s">
        <v>10</v>
      </c>
      <c r="E4" s="2"/>
    </row>
    <row r="5" spans="1:5" ht="30" customHeight="1" x14ac:dyDescent="0.25">
      <c r="A5" s="17"/>
      <c r="B5" s="2"/>
      <c r="C5" s="18"/>
      <c r="D5" s="2" t="s">
        <v>10</v>
      </c>
      <c r="E5" s="2"/>
    </row>
    <row r="6" spans="1:5" ht="30" customHeight="1" x14ac:dyDescent="0.25">
      <c r="A6" s="17"/>
      <c r="B6" s="2"/>
      <c r="C6" s="18"/>
      <c r="D6" s="2" t="s">
        <v>11</v>
      </c>
      <c r="E6" s="2"/>
    </row>
    <row r="7" spans="1:5" ht="30" customHeight="1" x14ac:dyDescent="0.25">
      <c r="A7" s="17"/>
      <c r="B7" s="2"/>
      <c r="C7" s="18"/>
      <c r="D7" s="2" t="s">
        <v>12</v>
      </c>
      <c r="E7" s="2"/>
    </row>
    <row r="8" spans="1:5" ht="30" customHeight="1" x14ac:dyDescent="0.25">
      <c r="A8" s="17"/>
      <c r="B8" s="2"/>
      <c r="C8" s="18"/>
      <c r="D8" s="2" t="s">
        <v>13</v>
      </c>
      <c r="E8" s="2"/>
    </row>
    <row r="9" spans="1:5" ht="30" customHeight="1" x14ac:dyDescent="0.25">
      <c r="A9" s="23" t="s">
        <v>14</v>
      </c>
      <c r="B9" s="23"/>
      <c r="C9" s="24">
        <f>SUBTOTAL(109,ExpOct[Importe])</f>
        <v>0</v>
      </c>
      <c r="D9" s="23"/>
      <c r="E9" s="23"/>
    </row>
  </sheetData>
  <mergeCells count="1">
    <mergeCell ref="A1:C1"/>
  </mergeCells>
  <dataValidations count="11">
    <dataValidation type="list" errorStyle="warning" allowBlank="1" showInputMessage="1" showErrorMessage="1" error="Debe seleccionarse un gasto de la lista desplegable para que se incluya en la hoja de resumen." sqref="D3:D8">
      <formula1>CategoríasDeGastos</formula1>
    </dataValidation>
    <dataValidation allowBlank="1" showInputMessage="1" showErrorMessage="1" prompt="Los gastos detallados se indican en la tabla de esta hoja de cálculo. Los hipervínculos de navegación a la hoja de cálculo de resumen y la hoja de cálculo de sugerencias se encuentran respectivamente en las celdas D1 y E1." sqref="A1:C1"/>
    <dataValidation allowBlank="1" showInputMessage="1" showErrorMessage="1" prompt="Hipervínculo de navegación a la hoja de cálculo de resumen" sqref="D1"/>
    <dataValidation allowBlank="1" showInputMessage="1" showErrorMessage="1" prompt="Hipervínculo de navegación a la hoja de cálculo de sugerencias" sqref="E1"/>
    <dataValidation allowBlank="1" showInputMessage="1" showErrorMessage="1" prompt="Especifique en esta columna la fecha del gasto." sqref="A2"/>
    <dataValidation allowBlank="1" showInputMessage="1" showErrorMessage="1" prompt="Especifique en esta columna el número de pedido." sqref="B2"/>
    <dataValidation allowBlank="1" showInputMessage="1" showErrorMessage="1" prompt="Especifique en esta columna el importe del gasto." sqref="C2"/>
    <dataValidation allowBlank="1" showInputMessage="1" showErrorMessage="1" prompt="Lista de categorías de gastos rellenada automáticamente a partir de la columna de gastos de la tabla de resumen de gastos incluida en la hoja de resumen. Pulse ALT+FLECHA ABAJO para desplazarse por la lista. Pulse ENTRAR para seleccionar una categoría." sqref="D2"/>
    <dataValidation allowBlank="1" showInputMessage="1" showErrorMessage="1" prompt="Especifique en esta columna una descripción del gasto." sqref="E2"/>
    <dataValidation type="custom" errorStyle="warning" allowBlank="1" showInputMessage="1" showErrorMessage="1" errorTitle="Validación del importe" error="El importe debe ser un número." sqref="C3:C8">
      <formula1>ISNUMBER($C3)</formula1>
    </dataValidation>
    <dataValidation type="custom" errorStyle="warning" allowBlank="1" showInputMessage="1" showErrorMessage="1" error="Debe especificarse una fecha de octubre para que este gasto se agregue a la hoja de resumen." sqref="A3:A8">
      <formula1>MONTH($A3)=10</formula1>
    </dataValidation>
  </dataValidations>
  <hyperlinks>
    <hyperlink ref="D1" location="resumen!A1" tooltip="Seleccione esta opción para ver el resumen." display="Resumen"/>
    <hyperlink ref="E1" location="sugerencias!A1" tooltip="Seleccione esta opción para ir a la hoja de cálculo de sugerencias." display="Sugerencias"/>
  </hyperlinks>
  <printOptions horizontalCentered="1"/>
  <pageMargins left="0.7" right="0.7" top="0.75" bottom="0.75" header="0.3" footer="0.3"/>
  <pageSetup paperSize="9" fitToHeight="0"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79998168889431442"/>
    <pageSetUpPr autoPageBreaks="0" fitToPage="1"/>
  </sheetPr>
  <dimension ref="A1:E9"/>
  <sheetViews>
    <sheetView showGridLines="0" workbookViewId="0">
      <selection sqref="A1:C1"/>
    </sheetView>
  </sheetViews>
  <sheetFormatPr baseColWidth="10" defaultColWidth="9.140625" defaultRowHeight="30" customHeight="1" x14ac:dyDescent="0.25"/>
  <cols>
    <col min="1" max="1" width="15.5703125" customWidth="1"/>
    <col min="2" max="2" width="20" customWidth="1"/>
    <col min="3" max="3" width="15.5703125" customWidth="1"/>
    <col min="4" max="5" width="30.5703125" customWidth="1"/>
  </cols>
  <sheetData>
    <row r="1" spans="1:5" ht="35.1" customHeight="1" x14ac:dyDescent="0.4">
      <c r="A1" s="27" t="s">
        <v>48</v>
      </c>
      <c r="B1" s="27"/>
      <c r="C1" s="28"/>
      <c r="D1" s="15" t="s">
        <v>35</v>
      </c>
      <c r="E1" s="15" t="s">
        <v>27</v>
      </c>
    </row>
    <row r="2" spans="1:5" ht="17.100000000000001" customHeight="1" x14ac:dyDescent="0.25">
      <c r="A2" s="14" t="s">
        <v>30</v>
      </c>
      <c r="B2" s="14" t="s">
        <v>31</v>
      </c>
      <c r="C2" s="14" t="s">
        <v>34</v>
      </c>
      <c r="D2" s="14" t="s">
        <v>36</v>
      </c>
      <c r="E2" s="14" t="s">
        <v>37</v>
      </c>
    </row>
    <row r="3" spans="1:5" ht="30" customHeight="1" x14ac:dyDescent="0.25">
      <c r="A3" s="17">
        <f ca="1">DATE(YEAR(TODAY()),11,14)</f>
        <v>43053</v>
      </c>
      <c r="B3" s="2" t="s">
        <v>32</v>
      </c>
      <c r="C3" s="18"/>
      <c r="D3" s="2" t="s">
        <v>9</v>
      </c>
      <c r="E3" s="2" t="s">
        <v>38</v>
      </c>
    </row>
    <row r="4" spans="1:5" ht="30" customHeight="1" x14ac:dyDescent="0.25">
      <c r="A4" s="17">
        <f ca="1">DATE(YEAR(TODAY()),11,21)</f>
        <v>43060</v>
      </c>
      <c r="B4" s="2" t="s">
        <v>33</v>
      </c>
      <c r="C4" s="18"/>
      <c r="D4" s="2" t="s">
        <v>10</v>
      </c>
      <c r="E4" s="2"/>
    </row>
    <row r="5" spans="1:5" ht="30" customHeight="1" x14ac:dyDescent="0.25">
      <c r="A5" s="17"/>
      <c r="B5" s="2"/>
      <c r="C5" s="18"/>
      <c r="D5" s="2" t="s">
        <v>10</v>
      </c>
      <c r="E5" s="2"/>
    </row>
    <row r="6" spans="1:5" ht="30" customHeight="1" x14ac:dyDescent="0.25">
      <c r="A6" s="17"/>
      <c r="B6" s="2"/>
      <c r="C6" s="18"/>
      <c r="D6" s="2" t="s">
        <v>11</v>
      </c>
      <c r="E6" s="2"/>
    </row>
    <row r="7" spans="1:5" ht="30" customHeight="1" x14ac:dyDescent="0.25">
      <c r="A7" s="17"/>
      <c r="B7" s="2"/>
      <c r="C7" s="18"/>
      <c r="D7" s="2" t="s">
        <v>12</v>
      </c>
      <c r="E7" s="2"/>
    </row>
    <row r="8" spans="1:5" ht="30" customHeight="1" x14ac:dyDescent="0.25">
      <c r="A8" s="17"/>
      <c r="B8" s="2"/>
      <c r="C8" s="18"/>
      <c r="D8" s="2" t="s">
        <v>13</v>
      </c>
      <c r="E8" s="2"/>
    </row>
    <row r="9" spans="1:5" ht="30" customHeight="1" x14ac:dyDescent="0.25">
      <c r="A9" s="23" t="s">
        <v>14</v>
      </c>
      <c r="B9" s="23"/>
      <c r="C9" s="24">
        <f>SUBTOTAL(109,ExpNov[Importe])</f>
        <v>0</v>
      </c>
      <c r="D9" s="23"/>
      <c r="E9" s="23"/>
    </row>
  </sheetData>
  <mergeCells count="1">
    <mergeCell ref="A1:C1"/>
  </mergeCells>
  <dataValidations count="11">
    <dataValidation type="list" errorStyle="warning" allowBlank="1" showInputMessage="1" showErrorMessage="1" error="Debe seleccionarse un gasto de la lista desplegable para que se incluya en la hoja de resumen." sqref="D3:D8">
      <formula1>CategoríasDeGastos</formula1>
    </dataValidation>
    <dataValidation allowBlank="1" showInputMessage="1" showErrorMessage="1" prompt="Los gastos detallados se indican en la tabla de esta hoja de cálculo. Los hipervínculos de navegación a la hoja de cálculo de resumen y la hoja de cálculo de sugerencias se encuentran respectivamente en las celdas D1 y E1." sqref="A1:C1"/>
    <dataValidation allowBlank="1" showInputMessage="1" showErrorMessage="1" prompt="Hipervínculo de navegación a la hoja de cálculo de resumen" sqref="D1"/>
    <dataValidation allowBlank="1" showInputMessage="1" showErrorMessage="1" prompt="Hipervínculo de navegación a la hoja de cálculo de sugerencias" sqref="E1"/>
    <dataValidation allowBlank="1" showInputMessage="1" showErrorMessage="1" prompt="Especifique en esta columna la fecha del gasto." sqref="A2"/>
    <dataValidation allowBlank="1" showInputMessage="1" showErrorMessage="1" prompt="Especifique en esta columna el número de pedido." sqref="B2"/>
    <dataValidation allowBlank="1" showInputMessage="1" showErrorMessage="1" prompt="Especifique en esta columna el importe del gasto." sqref="C2"/>
    <dataValidation allowBlank="1" showInputMessage="1" showErrorMessage="1" prompt="Lista de categorías de gastos rellenada automáticamente a partir de la columna de gastos de la tabla de resumen de gastos incluida en la hoja de resumen. Pulse ALT+FLECHA ABAJO para desplazarse por la lista. Pulse ENTRAR para seleccionar una categoría." sqref="D2"/>
    <dataValidation allowBlank="1" showInputMessage="1" showErrorMessage="1" prompt="Especifique en esta columna una descripción del gasto." sqref="E2"/>
    <dataValidation type="custom" errorStyle="warning" allowBlank="1" showInputMessage="1" showErrorMessage="1" errorTitle="Validación del importe" error="El importe debe ser un número." sqref="C3:C8">
      <formula1>ISNUMBER($C3)</formula1>
    </dataValidation>
    <dataValidation type="custom" errorStyle="warning" allowBlank="1" showInputMessage="1" showErrorMessage="1" error="Debe especificarse una fecha de noviembre para que este gasto se agregue a la hoja de resumen." sqref="A3:A8">
      <formula1>MONTH($A3)=11</formula1>
    </dataValidation>
  </dataValidations>
  <hyperlinks>
    <hyperlink ref="D1" location="resumen!A1" tooltip="Seleccione esta opción para ver el resumen." display="Resumen"/>
    <hyperlink ref="E1" location="sugerencias!A1" tooltip="Seleccione esta opción para ir a la hoja de cálculo de sugerencias." display="Sugerencias"/>
  </hyperlinks>
  <printOptions horizontalCentered="1"/>
  <pageMargins left="0.7" right="0.7" top="0.75" bottom="0.75" header="0.3" footer="0.3"/>
  <pageSetup paperSize="9" fitToHeight="0"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6"/>
    <pageSetUpPr autoPageBreaks="0" fitToPage="1"/>
  </sheetPr>
  <dimension ref="A1:E9"/>
  <sheetViews>
    <sheetView showGridLines="0" workbookViewId="0">
      <selection sqref="A1:C1"/>
    </sheetView>
  </sheetViews>
  <sheetFormatPr baseColWidth="10" defaultColWidth="9.140625" defaultRowHeight="30" customHeight="1" x14ac:dyDescent="0.25"/>
  <cols>
    <col min="1" max="1" width="15.5703125" customWidth="1"/>
    <col min="2" max="2" width="20" customWidth="1"/>
    <col min="3" max="3" width="15.5703125" customWidth="1"/>
    <col min="4" max="5" width="30.5703125" customWidth="1"/>
  </cols>
  <sheetData>
    <row r="1" spans="1:5" ht="35.1" customHeight="1" x14ac:dyDescent="0.4">
      <c r="A1" s="27" t="s">
        <v>49</v>
      </c>
      <c r="B1" s="27"/>
      <c r="C1" s="28"/>
      <c r="D1" s="15" t="s">
        <v>35</v>
      </c>
      <c r="E1" s="15" t="s">
        <v>27</v>
      </c>
    </row>
    <row r="2" spans="1:5" ht="17.100000000000001" customHeight="1" x14ac:dyDescent="0.25">
      <c r="A2" s="14" t="s">
        <v>30</v>
      </c>
      <c r="B2" s="14" t="s">
        <v>31</v>
      </c>
      <c r="C2" s="14" t="s">
        <v>34</v>
      </c>
      <c r="D2" s="14" t="s">
        <v>36</v>
      </c>
      <c r="E2" s="14" t="s">
        <v>37</v>
      </c>
    </row>
    <row r="3" spans="1:5" ht="30" customHeight="1" x14ac:dyDescent="0.25">
      <c r="A3" s="17">
        <f ca="1">DATE(YEAR(TODAY()),12,2)</f>
        <v>43071</v>
      </c>
      <c r="B3" s="2" t="s">
        <v>32</v>
      </c>
      <c r="C3" s="18">
        <v>201</v>
      </c>
      <c r="D3" s="2" t="s">
        <v>9</v>
      </c>
      <c r="E3" s="2" t="s">
        <v>38</v>
      </c>
    </row>
    <row r="4" spans="1:5" ht="30" customHeight="1" x14ac:dyDescent="0.25">
      <c r="A4" s="17">
        <f ca="1">DATE(YEAR(TODAY()),12,24)</f>
        <v>43093</v>
      </c>
      <c r="B4" s="2" t="s">
        <v>33</v>
      </c>
      <c r="C4" s="18">
        <v>98</v>
      </c>
      <c r="D4" s="2" t="s">
        <v>10</v>
      </c>
      <c r="E4" s="2"/>
    </row>
    <row r="5" spans="1:5" ht="30" customHeight="1" x14ac:dyDescent="0.25">
      <c r="A5" s="17"/>
      <c r="B5" s="2"/>
      <c r="C5" s="18">
        <v>342</v>
      </c>
      <c r="D5" s="2" t="s">
        <v>10</v>
      </c>
      <c r="E5" s="2"/>
    </row>
    <row r="6" spans="1:5" ht="30" customHeight="1" x14ac:dyDescent="0.25">
      <c r="A6" s="17"/>
      <c r="B6" s="2"/>
      <c r="C6" s="18">
        <v>122</v>
      </c>
      <c r="D6" s="2" t="s">
        <v>11</v>
      </c>
      <c r="E6" s="2"/>
    </row>
    <row r="7" spans="1:5" ht="30" customHeight="1" x14ac:dyDescent="0.25">
      <c r="A7" s="17"/>
      <c r="B7" s="2"/>
      <c r="C7" s="18">
        <v>187</v>
      </c>
      <c r="D7" s="2" t="s">
        <v>12</v>
      </c>
      <c r="E7" s="2"/>
    </row>
    <row r="8" spans="1:5" ht="30" customHeight="1" x14ac:dyDescent="0.25">
      <c r="A8" s="17"/>
      <c r="B8" s="2"/>
      <c r="C8" s="18">
        <v>99</v>
      </c>
      <c r="D8" s="2" t="s">
        <v>13</v>
      </c>
      <c r="E8" s="2"/>
    </row>
    <row r="9" spans="1:5" ht="30" customHeight="1" x14ac:dyDescent="0.25">
      <c r="A9" s="23" t="s">
        <v>14</v>
      </c>
      <c r="B9" s="23"/>
      <c r="C9" s="24">
        <f>SUBTOTAL(109,ExpDec[Importe])</f>
        <v>1049</v>
      </c>
      <c r="D9" s="23"/>
      <c r="E9" s="25"/>
    </row>
  </sheetData>
  <mergeCells count="1">
    <mergeCell ref="A1:C1"/>
  </mergeCells>
  <dataValidations count="11">
    <dataValidation type="list" errorStyle="warning" allowBlank="1" showInputMessage="1" showErrorMessage="1" error="Debe seleccionarse un gasto de la lista desplegable para que se incluya en la hoja de resumen." sqref="D3:D8">
      <formula1>CategoríasDeGastos</formula1>
    </dataValidation>
    <dataValidation allowBlank="1" showInputMessage="1" showErrorMessage="1" prompt="Los gastos detallados se indican en la tabla de esta hoja de cálculo. Los hipervínculos de navegación a la hoja de cálculo de resumen y la hoja de cálculo de sugerencias se encuentran respectivamente en las celdas D1 y E1." sqref="A1:C1"/>
    <dataValidation allowBlank="1" showInputMessage="1" showErrorMessage="1" prompt="Hipervínculo de navegación a la hoja de cálculo de resumen" sqref="D1"/>
    <dataValidation allowBlank="1" showInputMessage="1" showErrorMessage="1" prompt="Hipervínculo de navegación a la hoja de cálculo de sugerencias" sqref="E1"/>
    <dataValidation allowBlank="1" showInputMessage="1" showErrorMessage="1" prompt="Especifique en esta columna la fecha del gasto." sqref="A2"/>
    <dataValidation allowBlank="1" showInputMessage="1" showErrorMessage="1" prompt="Especifique en esta columna el número de pedido." sqref="B2"/>
    <dataValidation allowBlank="1" showInputMessage="1" showErrorMessage="1" prompt="Especifique en esta columna el importe del gasto." sqref="C2"/>
    <dataValidation allowBlank="1" showInputMessage="1" showErrorMessage="1" prompt="Lista de categorías de gastos rellenada automáticamente a partir de la columna de gastos de la tabla de resumen de gastos incluida en la hoja de resumen. Pulse ALT+FLECHA ABAJO para desplazarse por la lista. Pulse ENTRAR para seleccionar una categoría." sqref="D2"/>
    <dataValidation allowBlank="1" showInputMessage="1" showErrorMessage="1" prompt="Especifique en esta columna una descripción del gasto." sqref="E2"/>
    <dataValidation type="custom" errorStyle="warning" allowBlank="1" showInputMessage="1" showErrorMessage="1" errorTitle="Validación del importe" error="El importe debe ser un número." sqref="C3:C8">
      <formula1>ISNUMBER($C3)</formula1>
    </dataValidation>
    <dataValidation type="custom" errorStyle="warning" allowBlank="1" showInputMessage="1" showErrorMessage="1" error="Debe especificarse una fecha de diciembre para que este gasto se agregue a la hoja de resumen." sqref="A3:A8">
      <formula1>MONTH($A3)=12</formula1>
    </dataValidation>
  </dataValidations>
  <hyperlinks>
    <hyperlink ref="D1" location="resumen!A1" tooltip="Seleccione esta opción para ver el resumen." display="Resumen"/>
    <hyperlink ref="E1" location="sugerencias!A1" tooltip="Seleccione esta opción para ir a la hoja de cálculo de sugerencias." display="Sugerencias"/>
  </hyperlinks>
  <printOptions horizontalCentered="1"/>
  <pageMargins left="0.7" right="0.7" top="0.75" bottom="0.75" header="0.3" footer="0.3"/>
  <pageSetup paperSize="9" fitToHeight="0"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499984740745262"/>
    <pageSetUpPr autoPageBreaks="0" fitToPage="1"/>
  </sheetPr>
  <dimension ref="A1:O13"/>
  <sheetViews>
    <sheetView showGridLines="0" tabSelected="1" zoomScaleNormal="100" workbookViewId="0"/>
  </sheetViews>
  <sheetFormatPr baseColWidth="10" defaultColWidth="9.140625" defaultRowHeight="30" customHeight="1" x14ac:dyDescent="0.25"/>
  <cols>
    <col min="1" max="1" width="15.85546875" customWidth="1"/>
    <col min="2" max="14" width="12.5703125" customWidth="1"/>
    <col min="15" max="15" width="17.140625" customWidth="1"/>
    <col min="16" max="16" width="9.140625" customWidth="1"/>
    <col min="17" max="17" width="7.28515625" customWidth="1"/>
  </cols>
  <sheetData>
    <row r="1" spans="1:15" ht="35.1" customHeight="1" x14ac:dyDescent="0.4">
      <c r="A1" s="1" t="s">
        <v>7</v>
      </c>
      <c r="B1" s="1"/>
      <c r="C1" s="1"/>
    </row>
    <row r="2" spans="1:15" ht="17.100000000000001" customHeight="1" x14ac:dyDescent="0.25">
      <c r="B2" s="15" t="s">
        <v>15</v>
      </c>
      <c r="C2" s="15" t="s">
        <v>16</v>
      </c>
      <c r="D2" s="15" t="s">
        <v>17</v>
      </c>
      <c r="E2" s="15" t="s">
        <v>18</v>
      </c>
      <c r="F2" s="15" t="s">
        <v>19</v>
      </c>
      <c r="G2" s="15" t="s">
        <v>20</v>
      </c>
      <c r="H2" s="15" t="s">
        <v>21</v>
      </c>
      <c r="I2" s="15" t="s">
        <v>22</v>
      </c>
      <c r="J2" s="15" t="s">
        <v>23</v>
      </c>
      <c r="K2" s="15" t="s">
        <v>24</v>
      </c>
      <c r="L2" s="15" t="s">
        <v>25</v>
      </c>
      <c r="M2" s="15" t="s">
        <v>26</v>
      </c>
      <c r="N2" s="15" t="s">
        <v>27</v>
      </c>
    </row>
    <row r="3" spans="1:15" ht="224.1" customHeight="1" x14ac:dyDescent="0.25"/>
    <row r="4" spans="1:15" ht="17.100000000000001" customHeight="1" x14ac:dyDescent="0.25">
      <c r="A4" s="3" t="s">
        <v>8</v>
      </c>
      <c r="B4" s="3" t="s">
        <v>15</v>
      </c>
      <c r="C4" s="3" t="s">
        <v>16</v>
      </c>
      <c r="D4" s="3" t="s">
        <v>17</v>
      </c>
      <c r="E4" s="3" t="s">
        <v>18</v>
      </c>
      <c r="F4" s="3" t="s">
        <v>19</v>
      </c>
      <c r="G4" s="3" t="s">
        <v>20</v>
      </c>
      <c r="H4" s="3" t="s">
        <v>21</v>
      </c>
      <c r="I4" s="3" t="s">
        <v>22</v>
      </c>
      <c r="J4" s="3" t="s">
        <v>23</v>
      </c>
      <c r="K4" s="3" t="s">
        <v>24</v>
      </c>
      <c r="L4" s="3" t="s">
        <v>25</v>
      </c>
      <c r="M4" s="3" t="s">
        <v>26</v>
      </c>
      <c r="N4" s="3" t="s">
        <v>14</v>
      </c>
      <c r="O4" s="3" t="s">
        <v>28</v>
      </c>
    </row>
    <row r="5" spans="1:15" ht="30" customHeight="1" x14ac:dyDescent="0.25">
      <c r="A5" s="2" t="s">
        <v>9</v>
      </c>
      <c r="B5" s="18">
        <f>SUMIFS(ExpJan[Importe],ExpJan[Categoría],ExpenseSummary[Gastos])</f>
        <v>33</v>
      </c>
      <c r="C5" s="18">
        <f>SUMIFS(ExpFeb[Importe],ExpFeb[Categoría],ExpenseSummary[Gastos])</f>
        <v>375</v>
      </c>
      <c r="D5" s="18">
        <f>SUMIFS(ExpMar[Importe],ExpMar[Categoría],ExpenseSummary[Gastos])</f>
        <v>33</v>
      </c>
      <c r="E5" s="18">
        <f>SUMIFS(ExpApr[Importe],ExpApr[Categoría],ExpenseSummary[Gastos])</f>
        <v>45</v>
      </c>
      <c r="F5" s="18">
        <f>SUMIFS(ExpMay[Importe],ExpMay[Categoría],ExpenseSummary[Gastos])</f>
        <v>375</v>
      </c>
      <c r="G5" s="18">
        <f>SUMIFS(ExpJun[Importe],ExpJun[Categoría],ExpenseSummary[Gastos])</f>
        <v>201</v>
      </c>
      <c r="H5" s="18">
        <f>SUMIFS(ExpJul[Importe],ExpJul[Categoría],ExpenseSummary[Gastos])</f>
        <v>0</v>
      </c>
      <c r="I5" s="18">
        <f>SUMIFS(ExpAug[Importe],ExpAug[Categoría],ExpenseSummary[Gastos])</f>
        <v>0</v>
      </c>
      <c r="J5" s="18">
        <f>SUMIFS(ExpSep[Importe],ExpSep[Categoría],ExpenseSummary[Gastos])</f>
        <v>0</v>
      </c>
      <c r="K5" s="18">
        <f>SUMIFS(ExpOct[Importe],ExpOct[Categoría],ExpenseSummary[Gastos])</f>
        <v>0</v>
      </c>
      <c r="L5" s="18">
        <f>SUMIFS(ExpNov[Importe],ExpNov[Categoría],ExpenseSummary[Gastos])</f>
        <v>0</v>
      </c>
      <c r="M5" s="18">
        <f>SUMIFS(ExpDec[Importe],ExpDec[Categoría],ExpenseSummary[Gastos])</f>
        <v>201</v>
      </c>
      <c r="N5" s="18">
        <f>SUM(ExpenseSummary[[#This Row],[Ene]:[Dic]])</f>
        <v>1263</v>
      </c>
      <c r="O5" s="19"/>
    </row>
    <row r="6" spans="1:15" ht="30" customHeight="1" x14ac:dyDescent="0.25">
      <c r="A6" s="2" t="s">
        <v>10</v>
      </c>
      <c r="B6" s="18">
        <f>SUMIFS(ExpJan[Importe],ExpJan[Categoría],ExpenseSummary[Gastos])</f>
        <v>238</v>
      </c>
      <c r="C6" s="18">
        <f>SUMIFS(ExpFeb[Importe],ExpFeb[Categoría],ExpenseSummary[Gastos])</f>
        <v>238</v>
      </c>
      <c r="D6" s="18">
        <f>SUMIFS(ExpMar[Importe],ExpMar[Categoría],ExpenseSummary[Gastos])</f>
        <v>238</v>
      </c>
      <c r="E6" s="18">
        <f>SUMIFS(ExpApr[Importe],ExpApr[Categoría],ExpenseSummary[Gastos])</f>
        <v>123</v>
      </c>
      <c r="F6" s="18">
        <f>SUMIFS(ExpMay[Importe],ExpMay[Categoría],ExpenseSummary[Gastos])</f>
        <v>111</v>
      </c>
      <c r="G6" s="18">
        <f>SUMIFS(ExpJun[Importe],ExpJun[Categoría],ExpenseSummary[Gastos])</f>
        <v>98</v>
      </c>
      <c r="H6" s="18">
        <f>SUMIFS(ExpJul[Importe],ExpJul[Categoría],ExpenseSummary[Gastos])</f>
        <v>0</v>
      </c>
      <c r="I6" s="18">
        <f>SUMIFS(ExpAug[Importe],ExpAug[Categoría],ExpenseSummary[Gastos])</f>
        <v>0</v>
      </c>
      <c r="J6" s="18">
        <f>SUMIFS(ExpSep[Importe],ExpSep[Categoría],ExpenseSummary[Gastos])</f>
        <v>0</v>
      </c>
      <c r="K6" s="18">
        <f>SUMIFS(ExpOct[Importe],ExpOct[Categoría],ExpenseSummary[Gastos])</f>
        <v>0</v>
      </c>
      <c r="L6" s="18">
        <f>SUMIFS(ExpNov[Importe],ExpNov[Categoría],ExpenseSummary[Gastos])</f>
        <v>0</v>
      </c>
      <c r="M6" s="18">
        <f>SUMIFS(ExpDec[Importe],ExpDec[Categoría],ExpenseSummary[Gastos])</f>
        <v>440</v>
      </c>
      <c r="N6" s="18">
        <f>SUM(ExpenseSummary[[#This Row],[Ene]:[Dic]])</f>
        <v>1486</v>
      </c>
      <c r="O6" s="19"/>
    </row>
    <row r="7" spans="1:15" ht="30" customHeight="1" x14ac:dyDescent="0.25">
      <c r="A7" s="2" t="s">
        <v>11</v>
      </c>
      <c r="B7" s="18">
        <f>SUMIFS(ExpJan[Importe],ExpJan[Categoría],ExpenseSummary[Gastos])</f>
        <v>110</v>
      </c>
      <c r="C7" s="18">
        <f>SUMIFS(ExpFeb[Importe],ExpFeb[Categoría],ExpenseSummary[Gastos])</f>
        <v>110</v>
      </c>
      <c r="D7" s="18">
        <f>SUMIFS(ExpMar[Importe],ExpMar[Categoría],ExpenseSummary[Gastos])</f>
        <v>110</v>
      </c>
      <c r="E7" s="18">
        <f>SUMIFS(ExpApr[Importe],ExpApr[Categoría],ExpenseSummary[Gastos])</f>
        <v>125</v>
      </c>
      <c r="F7" s="18">
        <f>SUMIFS(ExpMay[Importe],ExpMay[Categoría],ExpenseSummary[Gastos])</f>
        <v>333</v>
      </c>
      <c r="G7" s="18">
        <f>SUMIFS(ExpJun[Importe],ExpJun[Categoría],ExpenseSummary[Gastos])</f>
        <v>122</v>
      </c>
      <c r="H7" s="18">
        <f>SUMIFS(ExpJul[Importe],ExpJul[Categoría],ExpenseSummary[Gastos])</f>
        <v>0</v>
      </c>
      <c r="I7" s="18">
        <f>SUMIFS(ExpAug[Importe],ExpAug[Categoría],ExpenseSummary[Gastos])</f>
        <v>0</v>
      </c>
      <c r="J7" s="18">
        <f>SUMIFS(ExpSep[Importe],ExpSep[Categoría],ExpenseSummary[Gastos])</f>
        <v>0</v>
      </c>
      <c r="K7" s="18">
        <f>SUMIFS(ExpOct[Importe],ExpOct[Categoría],ExpenseSummary[Gastos])</f>
        <v>0</v>
      </c>
      <c r="L7" s="18">
        <f>SUMIFS(ExpNov[Importe],ExpNov[Categoría],ExpenseSummary[Gastos])</f>
        <v>0</v>
      </c>
      <c r="M7" s="18">
        <f>SUMIFS(ExpDec[Importe],ExpDec[Categoría],ExpenseSummary[Gastos])</f>
        <v>122</v>
      </c>
      <c r="N7" s="18">
        <f>SUM(ExpenseSummary[[#This Row],[Ene]:[Dic]])</f>
        <v>1032</v>
      </c>
      <c r="O7" s="19"/>
    </row>
    <row r="8" spans="1:15" ht="30" customHeight="1" x14ac:dyDescent="0.25">
      <c r="A8" s="2" t="s">
        <v>12</v>
      </c>
      <c r="B8" s="18">
        <f>SUMIFS(ExpJan[Importe],ExpJan[Categoría],ExpenseSummary[Gastos])</f>
        <v>426</v>
      </c>
      <c r="C8" s="18">
        <f>SUMIFS(ExpFeb[Importe],ExpFeb[Categoría],ExpenseSummary[Gastos])</f>
        <v>84</v>
      </c>
      <c r="D8" s="18">
        <f>SUMIFS(ExpMar[Importe],ExpMar[Categoría],ExpenseSummary[Gastos])</f>
        <v>84</v>
      </c>
      <c r="E8" s="18">
        <f>SUMIFS(ExpApr[Importe],ExpApr[Categoría],ExpenseSummary[Gastos])</f>
        <v>426</v>
      </c>
      <c r="F8" s="18">
        <f>SUMIFS(ExpMay[Importe],ExpMay[Categoría],ExpenseSummary[Gastos])</f>
        <v>125</v>
      </c>
      <c r="G8" s="18">
        <f>SUMIFS(ExpJun[Importe],ExpJun[Categoría],ExpenseSummary[Gastos])</f>
        <v>187</v>
      </c>
      <c r="H8" s="18">
        <f>SUMIFS(ExpJul[Importe],ExpJul[Categoría],ExpenseSummary[Gastos])</f>
        <v>0</v>
      </c>
      <c r="I8" s="18">
        <f>SUMIFS(ExpAug[Importe],ExpAug[Categoría],ExpenseSummary[Gastos])</f>
        <v>0</v>
      </c>
      <c r="J8" s="18">
        <f>SUMIFS(ExpSep[Importe],ExpSep[Categoría],ExpenseSummary[Gastos])</f>
        <v>0</v>
      </c>
      <c r="K8" s="18">
        <f>SUMIFS(ExpOct[Importe],ExpOct[Categoría],ExpenseSummary[Gastos])</f>
        <v>0</v>
      </c>
      <c r="L8" s="18">
        <f>SUMIFS(ExpNov[Importe],ExpNov[Categoría],ExpenseSummary[Gastos])</f>
        <v>0</v>
      </c>
      <c r="M8" s="18">
        <f>SUMIFS(ExpDec[Importe],ExpDec[Categoría],ExpenseSummary[Gastos])</f>
        <v>187</v>
      </c>
      <c r="N8" s="18">
        <f>SUM(ExpenseSummary[[#This Row],[Ene]:[Dic]])</f>
        <v>1519</v>
      </c>
      <c r="O8" s="19"/>
    </row>
    <row r="9" spans="1:15" ht="30" customHeight="1" x14ac:dyDescent="0.25">
      <c r="A9" s="2" t="s">
        <v>13</v>
      </c>
      <c r="B9" s="18">
        <f>SUMIFS(ExpJan[Importe],ExpJan[Categoría],ExpenseSummary[Gastos])</f>
        <v>54</v>
      </c>
      <c r="C9" s="18">
        <f>SUMIFS(ExpFeb[Importe],ExpFeb[Categoría],ExpenseSummary[Gastos])</f>
        <v>54</v>
      </c>
      <c r="D9" s="18">
        <f>SUMIFS(ExpMar[Importe],ExpMar[Categoría],ExpenseSummary[Gastos])</f>
        <v>109</v>
      </c>
      <c r="E9" s="18">
        <f>SUMIFS(ExpApr[Importe],ExpApr[Categoría],ExpenseSummary[Gastos])</f>
        <v>98</v>
      </c>
      <c r="F9" s="18">
        <f>SUMIFS(ExpMay[Importe],ExpMay[Categoría],ExpenseSummary[Gastos])</f>
        <v>33</v>
      </c>
      <c r="G9" s="18">
        <f>SUMIFS(ExpJun[Importe],ExpJun[Categoría],ExpenseSummary[Gastos])</f>
        <v>441</v>
      </c>
      <c r="H9" s="18">
        <f>SUMIFS(ExpJul[Importe],ExpJul[Categoría],ExpenseSummary[Gastos])</f>
        <v>0</v>
      </c>
      <c r="I9" s="18">
        <f>SUMIFS(ExpAug[Importe],ExpAug[Categoría],ExpenseSummary[Gastos])</f>
        <v>0</v>
      </c>
      <c r="J9" s="18">
        <f>SUMIFS(ExpSep[Importe],ExpSep[Categoría],ExpenseSummary[Gastos])</f>
        <v>0</v>
      </c>
      <c r="K9" s="18">
        <f>SUMIFS(ExpOct[Importe],ExpOct[Categoría],ExpenseSummary[Gastos])</f>
        <v>0</v>
      </c>
      <c r="L9" s="18">
        <f>SUMIFS(ExpNov[Importe],ExpNov[Categoría],ExpenseSummary[Gastos])</f>
        <v>0</v>
      </c>
      <c r="M9" s="18">
        <f>SUMIFS(ExpDec[Importe],ExpDec[Categoría],ExpenseSummary[Gastos])</f>
        <v>99</v>
      </c>
      <c r="N9" s="18">
        <f>SUM(ExpenseSummary[[#This Row],[Ene]:[Dic]])</f>
        <v>888</v>
      </c>
      <c r="O9" s="19"/>
    </row>
    <row r="10" spans="1:15" ht="30" customHeight="1" x14ac:dyDescent="0.25">
      <c r="A10" s="8" t="s">
        <v>14</v>
      </c>
      <c r="B10" s="9">
        <f>SUBTOTAL(109,ExpenseSummary[Ene])</f>
        <v>861</v>
      </c>
      <c r="C10" s="9">
        <f>SUBTOTAL(109,ExpenseSummary[Feb])</f>
        <v>861</v>
      </c>
      <c r="D10" s="9">
        <f>SUBTOTAL(109,ExpenseSummary[Mar])</f>
        <v>574</v>
      </c>
      <c r="E10" s="9">
        <f>SUBTOTAL(109,ExpenseSummary[Abr])</f>
        <v>817</v>
      </c>
      <c r="F10" s="9">
        <f>SUBTOTAL(109,ExpenseSummary[May])</f>
        <v>977</v>
      </c>
      <c r="G10" s="9">
        <f>SUBTOTAL(109,ExpenseSummary[Jun])</f>
        <v>1049</v>
      </c>
      <c r="H10" s="9">
        <f>SUBTOTAL(109,ExpenseSummary[Jul])</f>
        <v>0</v>
      </c>
      <c r="I10" s="9">
        <f>SUBTOTAL(109,ExpenseSummary[Ago])</f>
        <v>0</v>
      </c>
      <c r="J10" s="9">
        <f>SUBTOTAL(109,ExpenseSummary[Sep])</f>
        <v>0</v>
      </c>
      <c r="K10" s="9">
        <f>SUBTOTAL(109,ExpenseSummary[Oct])</f>
        <v>0</v>
      </c>
      <c r="L10" s="9">
        <f>SUBTOTAL(109,ExpenseSummary[Nov])</f>
        <v>0</v>
      </c>
      <c r="M10" s="9">
        <f>SUBTOTAL(109,ExpenseSummary[Dic])</f>
        <v>1049</v>
      </c>
      <c r="N10" s="9">
        <f>SUBTOTAL(109,ExpenseSummary[Total])</f>
        <v>6188</v>
      </c>
      <c r="O10" s="19"/>
    </row>
    <row r="13" spans="1:15" ht="30" customHeight="1" x14ac:dyDescent="0.25">
      <c r="J13" s="26"/>
    </row>
  </sheetData>
  <dataConsolidate/>
  <dataValidations count="22">
    <dataValidation allowBlank="1" showInputMessage="1" showErrorMessage="1" prompt="Libro de tendencias de gastos que realiza el seguimiento de gastos específicos a lo largo de un período de 12 meses. Este libro contiene una hoja de cálculo de sugerencias, esta hoja de cálculo de resumen y una hoja de cálculo para cada mes." sqref="A1"/>
    <dataValidation allowBlank="1" showInputMessage="1" showErrorMessage="1" prompt="Especifique en esta columna un nombre para el gasto." sqref="A4"/>
    <dataValidation allowBlank="1" showInputMessage="1" showErrorMessage="1" prompt="En esta columna se muestran automáticamente los gastos totales de los 12 meses." sqref="N4"/>
    <dataValidation allowBlank="1" showInputMessage="1" showErrorMessage="1" prompt="En esta columna se muestra un minigráfico en el que se visualiza la tendencia de un gasto durante 12 meses." sqref="O4"/>
    <dataValidation allowBlank="1" showInputMessage="1" showErrorMessage="1" prompt="Las celdas de B2 a M2 contienen vínculos de navegación a un esquema detallado de los gastos de cada mes de un año natural, que empieza en enero y acaba en diciembre.  La celda N2 contiene un vínculo de navegación a la hoja de cálculo de sugerencias." sqref="A2"/>
    <dataValidation allowBlank="1" showInputMessage="1" showErrorMessage="1" prompt="Hipervínculo de navegación a los detalles de los gastos de este mes" sqref="B2:M2"/>
    <dataValidation allowBlank="1" showInputMessage="1" showErrorMessage="1" prompt="Hipervínculo de navegación a la hoja de cálculo de sugerencias, en la que se explica cómo usar este libro." sqref="N2"/>
    <dataValidation allowBlank="1" showInputMessage="1" showErrorMessage="1" prompt="En B3-M3 se muestra un gráfico de columnas agrupadas donde se comparan los gastos de enero a diciembre. En B2-M2, sobre cada gráfico de columnas agrupadas, hay un vínculo a cada mes. En la tabla de resumen de gastos, verá el resumen de gastos de cada mes." sqref="A3"/>
    <dataValidation allowBlank="1" showInputMessage="1" showErrorMessage="1" prompt="Gráfico de columnas agrupadas en el que se comparan los gastos de enero. Elija el vínculo de navegación de B2 para ver los detalles del gasto. Vaya a la tabla de resumen de los gastos que empieza en B4 para ver un resumen del importe de cada gasto." sqref="B3"/>
    <dataValidation allowBlank="1" showInputMessage="1" showErrorMessage="1" prompt="Gráfico de columnas agrupadas en el que se comparan los gastos de febrero. Elija el vínculo de navegación de C2 para ver los detalles del gasto. Vaya a la tabla de resumen de los gastos que empieza en C4 para ver un resumen del importe de cada gasto." sqref="C3"/>
    <dataValidation allowBlank="1" showInputMessage="1" showErrorMessage="1" prompt="Gráfico de columnas agrupadas en el que se comparan los gastos de marzo. Elija el vínculo de navegación de D2 para ver los detalles del gasto. Vaya a la tabla de resumen de los gastos que empieza en D4 para ver un resumen del importe de cada gasto." sqref="D3"/>
    <dataValidation allowBlank="1" showInputMessage="1" showErrorMessage="1" prompt="Gráfico de columnas agrupadas en el que se comparan los gastos de abril. Elija el vínculo de navegación de E2 para ver los detalles del gasto. Vaya a la tabla de resumen de los gastos que empieza en E4 para ver un resumen del importe de cada gasto." sqref="E3"/>
    <dataValidation allowBlank="1" showInputMessage="1" showErrorMessage="1" prompt="Gráfico de columnas agrupadas en el que se comparan los gastos de mayo. Elija el vínculo de navegación de F2 para ver los detalles del gasto. Vaya a la tabla de resumen de los gastos que empieza en F4 para ver un resumen del importe de cada gasto." sqref="F3"/>
    <dataValidation allowBlank="1" showInputMessage="1" showErrorMessage="1" prompt="Gráfico de columnas agrupadas en el que se comparan los gastos de junio. Elija el vínculo de navegación de G2 para ver los detalles del gasto. Vaya a la tabla de resumen de los gastos que empieza en G4 para ver un resumen del importe de cada gasto." sqref="G3"/>
    <dataValidation allowBlank="1" showInputMessage="1" showErrorMessage="1" prompt="Gráfico de columnas agrupadas en el que se comparan los gastos de julio. Elija el vínculo de navegación de H2 para ver los detalles del gasto. Vaya a la tabla de resumen de los gastos que empieza en H4 para ver un resumen del importe de cada gasto." sqref="H3"/>
    <dataValidation allowBlank="1" showInputMessage="1" showErrorMessage="1" prompt="Gráfico de columnas agrupadas en el que se comparan los gastos de agosto. Elija el vínculo de navegación de I2 para ver los detalles del gasto. Vaya a la tabla de resumen de los gastos que empieza en I4 para ver un resumen del importe de cada gasto." sqref="I3"/>
    <dataValidation allowBlank="1" showInputMessage="1" showErrorMessage="1" prompt="Gráfico de columnas agrupadas en el que se comparan los gastos de septiembre. Elija el vínculo de navegación de J2 para ver los detalles del gasto. Vaya a la tabla de resumen de los gastos que empieza en J4 para ver un resumen del importe de cada gasto." sqref="J3"/>
    <dataValidation allowBlank="1" showInputMessage="1" showErrorMessage="1" prompt="Gráfico de columnas agrupadas en el que se comparan los gastos de octubre. Elija el vínculo de navegación de K2 para ver los detalles del gasto. Vaya a la tabla de resumen de los gastos que empieza en K4 para ver un resumen del importe de cada gasto." sqref="K3"/>
    <dataValidation allowBlank="1" showInputMessage="1" showErrorMessage="1" prompt="Gráfico de columnas agrupadas en el que se comparan los gastos de noviembre. Elija el vínculo de navegación de L2 para ver los detalles del gasto. Vaya a la tabla de resumen de los gastos que empieza en L4 para ver un resumen del importe de cada gasto." sqref="L3"/>
    <dataValidation allowBlank="1" showInputMessage="1" showErrorMessage="1" prompt="Gráfico de columnas agrupadas en el que se comparan los gastos de diciembre. Elija el vínculo de navegación de M2 para ver los detalles del gasto. Vaya a la tabla de resumen de los gastos que empieza en M4 para ver un resumen del importe de cada gasto." sqref="M3"/>
    <dataValidation allowBlank="1" showInputMessage="1" showErrorMessage="1" prompt="Leyenda del gráfico de columnas agrupadas" sqref="N3"/>
    <dataValidation allowBlank="1" showInputMessage="1" showErrorMessage="1" prompt="En esta columna se muestra automáticamente el importe del gasto." sqref="B4:M4"/>
  </dataValidations>
  <hyperlinks>
    <hyperlink ref="B2" location="ene!A1" tooltip="Seleccione esta opción para ir a enero." display="Ene"/>
    <hyperlink ref="C2" location="feb!A1" tooltip="Seleccione esta opción para ir a febrero." display="Feb"/>
    <hyperlink ref="D2" location="mar!A1" tooltip="Seleccione esta opción para ir a marzo." display="Mar"/>
    <hyperlink ref="E2" location="abr!A1" tooltip="Seleccione esta opción para ir a abril." display="Abr"/>
    <hyperlink ref="F2" location="mayo!A1" tooltip="Seleccione esta opción para ir a mayo." display="May"/>
    <hyperlink ref="G2" location="jun!A1" tooltip="Seleccione esta opción para ir a junio." display="Jun"/>
    <hyperlink ref="H2" location="jul!A1" tooltip="Seleccione esta opción para ir a julio." display="Jul"/>
    <hyperlink ref="I2" location="ago!A1" tooltip="Seleccione esta opción para ir a agosto." display="Ago"/>
    <hyperlink ref="J2" location="sep!A1" tooltip="Seleccione esta opción para ir a septiembre." display="Sep"/>
    <hyperlink ref="K2" location="oct!A1" tooltip="Seleccione esta opción para ir a octubre." display="Oct"/>
    <hyperlink ref="L2" location="nov!A1" tooltip="Seleccione esta opción para ir a noviembre." display="Nov"/>
    <hyperlink ref="M2" location="dic!A1" tooltip="Seleccione esta opción para ir a diciembre." display="Dic"/>
    <hyperlink ref="N2" location="sugerencias!A1" tooltip="Seleccione esta opción para ir a las sugerencias." display="Sugerencias"/>
  </hyperlinks>
  <printOptions horizontalCentered="1"/>
  <pageMargins left="0.7" right="0.7" top="0.75" bottom="0.75" header="0.3" footer="0.3"/>
  <pageSetup paperSize="9" fitToHeight="0" orientation="portrait" r:id="rId1"/>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markers="1" last="1" negative="1">
          <x14:colorSeries theme="4" tint="-0.499984740745262"/>
          <x14:colorNegative theme="6" tint="-0.499984740745262"/>
          <x14:colorAxis rgb="FF000000"/>
          <x14:colorMarkers theme="7" tint="-0.249977111117893"/>
          <x14:colorFirst theme="5" tint="-0.249977111117893"/>
          <x14:colorLast theme="7" tint="-0.499984740745262"/>
          <x14:colorHigh theme="5" tint="-0.249977111117893"/>
          <x14:colorLow theme="5" tint="-0.249977111117893"/>
          <x14:sparklines>
            <x14:sparkline>
              <xm:f>resumen!B5:M5</xm:f>
              <xm:sqref>O5</xm:sqref>
            </x14:sparkline>
            <x14:sparkline>
              <xm:f>resumen!B6:M6</xm:f>
              <xm:sqref>O6</xm:sqref>
            </x14:sparkline>
            <x14:sparkline>
              <xm:f>resumen!B7:M7</xm:f>
              <xm:sqref>O7</xm:sqref>
            </x14:sparkline>
            <x14:sparkline>
              <xm:f>resumen!B8:M8</xm:f>
              <xm:sqref>O8</xm:sqref>
            </x14:sparkline>
            <x14:sparkline>
              <xm:f>resumen!B9:M9</xm:f>
              <xm:sqref>O9</xm:sqref>
            </x14:sparkline>
          </x14:sparklines>
        </x14:sparklineGroup>
        <x14:sparklineGroup displayEmptyCellsAs="gap" markers="1">
          <x14:colorSeries theme="0" tint="-0.499984740745262"/>
          <x14:colorNegative theme="6" tint="-0.499984740745262"/>
          <x14:colorAxis rgb="FF000000"/>
          <x14:colorMarkers theme="7" tint="-0.249977111117893"/>
          <x14:colorFirst theme="5" tint="-0.249977111117893"/>
          <x14:colorLast theme="7" tint="-0.499984740745262"/>
          <x14:colorHigh theme="5" tint="-0.249977111117893"/>
          <x14:colorLow theme="5" tint="-0.249977111117893"/>
          <x14:sparklines>
            <x14:sparkline>
              <xm:f>resumen!B10:M10</xm:f>
              <xm:sqref>O10</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autoPageBreaks="0" fitToPage="1"/>
  </sheetPr>
  <dimension ref="A1:E9"/>
  <sheetViews>
    <sheetView showGridLines="0" workbookViewId="0">
      <selection sqref="A1:C1"/>
    </sheetView>
  </sheetViews>
  <sheetFormatPr baseColWidth="10" defaultColWidth="9.140625" defaultRowHeight="30" customHeight="1" x14ac:dyDescent="0.25"/>
  <cols>
    <col min="1" max="1" width="15.5703125" customWidth="1"/>
    <col min="2" max="2" width="20" customWidth="1"/>
    <col min="3" max="3" width="15.5703125" customWidth="1"/>
    <col min="4" max="5" width="30.5703125" customWidth="1"/>
  </cols>
  <sheetData>
    <row r="1" spans="1:5" ht="35.1" customHeight="1" x14ac:dyDescent="0.4">
      <c r="A1" s="27" t="s">
        <v>29</v>
      </c>
      <c r="B1" s="27"/>
      <c r="C1" s="27"/>
      <c r="D1" s="15" t="s">
        <v>35</v>
      </c>
      <c r="E1" s="15" t="s">
        <v>27</v>
      </c>
    </row>
    <row r="2" spans="1:5" ht="17.100000000000001" customHeight="1" x14ac:dyDescent="0.25">
      <c r="A2" s="14" t="s">
        <v>30</v>
      </c>
      <c r="B2" s="14" t="s">
        <v>31</v>
      </c>
      <c r="C2" s="14" t="s">
        <v>34</v>
      </c>
      <c r="D2" s="14" t="s">
        <v>36</v>
      </c>
      <c r="E2" s="14" t="s">
        <v>37</v>
      </c>
    </row>
    <row r="3" spans="1:5" ht="30" customHeight="1" x14ac:dyDescent="0.25">
      <c r="A3" s="17">
        <f ca="1">DATE(YEAR(TODAY()),1,4)</f>
        <v>42739</v>
      </c>
      <c r="B3" s="2" t="s">
        <v>32</v>
      </c>
      <c r="C3" s="18">
        <v>33</v>
      </c>
      <c r="D3" s="2" t="s">
        <v>9</v>
      </c>
      <c r="E3" s="2" t="s">
        <v>38</v>
      </c>
    </row>
    <row r="4" spans="1:5" ht="30" customHeight="1" x14ac:dyDescent="0.25">
      <c r="A4" s="17">
        <f ca="1">DATE(YEAR(TODAY()),1,5)</f>
        <v>42740</v>
      </c>
      <c r="B4" s="2" t="s">
        <v>33</v>
      </c>
      <c r="C4" s="18">
        <v>238</v>
      </c>
      <c r="D4" s="2" t="s">
        <v>10</v>
      </c>
      <c r="E4" s="2"/>
    </row>
    <row r="5" spans="1:5" ht="30" customHeight="1" x14ac:dyDescent="0.25">
      <c r="A5" s="17"/>
      <c r="B5" s="2"/>
      <c r="C5" s="18">
        <v>342</v>
      </c>
      <c r="D5" s="2" t="s">
        <v>12</v>
      </c>
      <c r="E5" s="2"/>
    </row>
    <row r="6" spans="1:5" ht="30" customHeight="1" x14ac:dyDescent="0.25">
      <c r="A6" s="17"/>
      <c r="B6" s="2"/>
      <c r="C6" s="18">
        <v>110</v>
      </c>
      <c r="D6" s="2" t="s">
        <v>11</v>
      </c>
      <c r="E6" s="2"/>
    </row>
    <row r="7" spans="1:5" ht="30" customHeight="1" x14ac:dyDescent="0.25">
      <c r="A7" s="17"/>
      <c r="B7" s="2"/>
      <c r="C7" s="18">
        <v>84</v>
      </c>
      <c r="D7" s="2" t="s">
        <v>12</v>
      </c>
      <c r="E7" s="2"/>
    </row>
    <row r="8" spans="1:5" ht="30" customHeight="1" x14ac:dyDescent="0.25">
      <c r="A8" s="17"/>
      <c r="B8" s="2"/>
      <c r="C8" s="18">
        <v>54</v>
      </c>
      <c r="D8" s="2" t="s">
        <v>13</v>
      </c>
      <c r="E8" s="2"/>
    </row>
    <row r="9" spans="1:5" ht="30" customHeight="1" x14ac:dyDescent="0.25">
      <c r="A9" s="20" t="s">
        <v>14</v>
      </c>
      <c r="C9" s="21">
        <f>SUBTOTAL(109,ExpJan[Importe])</f>
        <v>861</v>
      </c>
    </row>
  </sheetData>
  <mergeCells count="1">
    <mergeCell ref="A1:C1"/>
  </mergeCells>
  <dataValidations count="11">
    <dataValidation type="list" errorStyle="warning" allowBlank="1" showInputMessage="1" showErrorMessage="1" error="Debe seleccionarse un gasto de la lista desplegable para que se incluya en la hoja de resumen." sqref="D3:D8">
      <formula1>CategoríasDeGastos</formula1>
    </dataValidation>
    <dataValidation type="custom" errorStyle="warning" allowBlank="1" showInputMessage="1" showErrorMessage="1" errorTitle="Validación del importe" error="El importe debe ser un número." sqref="C3:C8">
      <formula1>ISNUMBER($C3)</formula1>
    </dataValidation>
    <dataValidation type="custom" errorStyle="warning" allowBlank="1" showInputMessage="1" showErrorMessage="1" error="Debe especificarse una fecha de enero para que este gasto se agregue a la hoja de resumen." sqref="A3:A8">
      <formula1>MONTH($A3)=1</formula1>
    </dataValidation>
    <dataValidation allowBlank="1" showInputMessage="1" showErrorMessage="1" prompt="Los gastos detallados se indican en la tabla de esta hoja de cálculo. Los hipervínculos de navegación a la hoja de cálculo de resumen y la hoja de cálculo de sugerencias se encuentran respectivamente en las celdas D1 y E1." sqref="A1:C1"/>
    <dataValidation allowBlank="1" showInputMessage="1" showErrorMessage="1" prompt="Hipervínculo de navegación a la hoja de cálculo de resumen" sqref="D1"/>
    <dataValidation allowBlank="1" showInputMessage="1" showErrorMessage="1" prompt="Hipervínculo de navegación a la hoja de cálculo de sugerencias" sqref="E1"/>
    <dataValidation allowBlank="1" showInputMessage="1" showErrorMessage="1" prompt="Especifique en esta columna la fecha del gasto." sqref="A2"/>
    <dataValidation allowBlank="1" showInputMessage="1" showErrorMessage="1" prompt="Especifique en esta columna el número de pedido." sqref="B2"/>
    <dataValidation allowBlank="1" showInputMessage="1" showErrorMessage="1" prompt="Especifique en esta columna el importe del gasto." sqref="C2"/>
    <dataValidation allowBlank="1" showInputMessage="1" showErrorMessage="1" prompt="Lista de categorías de gastos rellenada automáticamente a partir de la columna de gastos de la tabla de resumen de gastos incluida en la hoja de resumen. Pulse ALT+FLECHA ABAJO para desplazarse por la lista. Pulse ENTRAR para seleccionar una categoría." sqref="D2"/>
    <dataValidation allowBlank="1" showInputMessage="1" showErrorMessage="1" prompt="Especifique en esta columna una descripción del gasto." sqref="E2"/>
  </dataValidations>
  <hyperlinks>
    <hyperlink ref="D1" location="resumen!A1" tooltip="Seleccione esta opción para ver el resumen." display="Resumen"/>
    <hyperlink ref="E1" location="sugerencias!A1" tooltip="Seleccione esta opción para ir a la hoja de cálculo de sugerencias." display="Sugerencias"/>
  </hyperlinks>
  <printOptions horizontalCentered="1"/>
  <pageMargins left="0.7" right="0.7" top="0.75" bottom="0.75" header="0.3" footer="0.3"/>
  <pageSetup paperSize="9"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pageSetUpPr autoPageBreaks="0" fitToPage="1"/>
  </sheetPr>
  <dimension ref="A1:E9"/>
  <sheetViews>
    <sheetView showGridLines="0" workbookViewId="0">
      <selection sqref="A1:C1"/>
    </sheetView>
  </sheetViews>
  <sheetFormatPr baseColWidth="10" defaultColWidth="9.140625" defaultRowHeight="30" customHeight="1" x14ac:dyDescent="0.25"/>
  <cols>
    <col min="1" max="1" width="15.5703125" customWidth="1"/>
    <col min="2" max="2" width="20" customWidth="1"/>
    <col min="3" max="3" width="15.5703125" customWidth="1"/>
    <col min="4" max="5" width="30.5703125" customWidth="1"/>
  </cols>
  <sheetData>
    <row r="1" spans="1:5" ht="35.1" customHeight="1" x14ac:dyDescent="0.4">
      <c r="A1" s="27" t="s">
        <v>39</v>
      </c>
      <c r="B1" s="27"/>
      <c r="C1" s="27"/>
      <c r="D1" s="15" t="s">
        <v>35</v>
      </c>
      <c r="E1" s="15" t="s">
        <v>27</v>
      </c>
    </row>
    <row r="2" spans="1:5" ht="17.100000000000001" customHeight="1" x14ac:dyDescent="0.25">
      <c r="A2" s="3" t="s">
        <v>30</v>
      </c>
      <c r="B2" s="3" t="s">
        <v>31</v>
      </c>
      <c r="C2" s="3" t="s">
        <v>34</v>
      </c>
      <c r="D2" s="3" t="s">
        <v>36</v>
      </c>
      <c r="E2" s="3" t="s">
        <v>37</v>
      </c>
    </row>
    <row r="3" spans="1:5" ht="30" customHeight="1" x14ac:dyDescent="0.25">
      <c r="A3" s="17">
        <f ca="1">DATE(YEAR(TODAY()),2,3)</f>
        <v>42769</v>
      </c>
      <c r="B3" s="2" t="s">
        <v>32</v>
      </c>
      <c r="C3" s="18">
        <v>33</v>
      </c>
      <c r="D3" s="2" t="s">
        <v>9</v>
      </c>
      <c r="E3" s="2" t="s">
        <v>38</v>
      </c>
    </row>
    <row r="4" spans="1:5" ht="30" customHeight="1" x14ac:dyDescent="0.25">
      <c r="A4" s="17">
        <f ca="1">DATE(YEAR(TODAY()),2,4)</f>
        <v>42770</v>
      </c>
      <c r="B4" s="2" t="s">
        <v>33</v>
      </c>
      <c r="C4" s="18">
        <v>238</v>
      </c>
      <c r="D4" s="2" t="s">
        <v>10</v>
      </c>
      <c r="E4" s="2"/>
    </row>
    <row r="5" spans="1:5" ht="30" customHeight="1" x14ac:dyDescent="0.25">
      <c r="A5" s="17"/>
      <c r="B5" s="2"/>
      <c r="C5" s="18">
        <v>342</v>
      </c>
      <c r="D5" s="2" t="s">
        <v>9</v>
      </c>
      <c r="E5" s="2"/>
    </row>
    <row r="6" spans="1:5" ht="30" customHeight="1" x14ac:dyDescent="0.25">
      <c r="A6" s="17"/>
      <c r="B6" s="2"/>
      <c r="C6" s="18">
        <v>110</v>
      </c>
      <c r="D6" s="2" t="s">
        <v>11</v>
      </c>
      <c r="E6" s="2"/>
    </row>
    <row r="7" spans="1:5" ht="30" customHeight="1" x14ac:dyDescent="0.25">
      <c r="A7" s="17"/>
      <c r="B7" s="2"/>
      <c r="C7" s="18">
        <v>84</v>
      </c>
      <c r="D7" s="2" t="s">
        <v>12</v>
      </c>
      <c r="E7" s="2"/>
    </row>
    <row r="8" spans="1:5" ht="30" customHeight="1" x14ac:dyDescent="0.25">
      <c r="A8" s="17"/>
      <c r="B8" s="2"/>
      <c r="C8" s="18">
        <v>54</v>
      </c>
      <c r="D8" s="2" t="s">
        <v>13</v>
      </c>
      <c r="E8" s="2"/>
    </row>
    <row r="9" spans="1:5" ht="30" customHeight="1" x14ac:dyDescent="0.25">
      <c r="A9" s="22" t="s">
        <v>14</v>
      </c>
      <c r="B9" s="23"/>
      <c r="C9" s="24">
        <f>SUBTOTAL(109,ExpFeb[Importe])</f>
        <v>861</v>
      </c>
      <c r="D9" s="23"/>
      <c r="E9" s="23"/>
    </row>
  </sheetData>
  <mergeCells count="1">
    <mergeCell ref="A1:C1"/>
  </mergeCells>
  <dataValidations count="11">
    <dataValidation type="list" errorStyle="warning" allowBlank="1" showInputMessage="1" showErrorMessage="1" error="Debe seleccionarse un gasto de la lista desplegable para que se incluya en la hoja de resumen." sqref="D3:D8">
      <formula1>CategoríasDeGastos</formula1>
    </dataValidation>
    <dataValidation allowBlank="1" showInputMessage="1" showErrorMessage="1" prompt="Los gastos detallados se indican en la tabla de esta hoja de cálculo. Los hipervínculos de navegación a la hoja de cálculo de resumen y la hoja de cálculo de sugerencias se encuentran respectivamente en las celdas D1 y E1." sqref="A1:C1"/>
    <dataValidation allowBlank="1" showInputMessage="1" showErrorMessage="1" prompt="Hipervínculo de navegación a la hoja de cálculo de resumen" sqref="D1"/>
    <dataValidation allowBlank="1" showInputMessage="1" showErrorMessage="1" prompt="Hipervínculo de navegación a la hoja de cálculo de sugerencias" sqref="E1"/>
    <dataValidation allowBlank="1" showInputMessage="1" showErrorMessage="1" prompt="Especifique en esta columna la fecha del gasto." sqref="A2"/>
    <dataValidation allowBlank="1" showInputMessage="1" showErrorMessage="1" prompt="Especifique en esta columna el número de pedido." sqref="B2"/>
    <dataValidation allowBlank="1" showInputMessage="1" showErrorMessage="1" prompt="Especifique en esta columna el importe del gasto." sqref="C2"/>
    <dataValidation allowBlank="1" showInputMessage="1" showErrorMessage="1" prompt="Lista de categorías de gastos rellenada automáticamente a partir de la columna de gastos de la tabla de resumen de gastos incluida en la hoja de resumen. Pulse ALT+FLECHA ABAJO para desplazarse por la lista. Pulse ENTRAR para seleccionar una categoría." sqref="D2"/>
    <dataValidation allowBlank="1" showInputMessage="1" showErrorMessage="1" prompt="Especifique en esta columna una descripción del gasto." sqref="E2"/>
    <dataValidation type="custom" errorStyle="warning" allowBlank="1" showInputMessage="1" showErrorMessage="1" errorTitle="Validación del importe" error="El importe debe ser un número." sqref="C3:C8">
      <formula1>ISNUMBER($C3)</formula1>
    </dataValidation>
    <dataValidation type="custom" errorStyle="warning" allowBlank="1" showInputMessage="1" showErrorMessage="1" error="Debe especificarse una fecha de febrero para que este gasto se agregue a la hoja de resumen." sqref="A3:A8">
      <formula1>MONTH($A3)=2</formula1>
    </dataValidation>
  </dataValidations>
  <hyperlinks>
    <hyperlink ref="D1" location="resumen!A1" tooltip="Seleccione esta opción para ver el resumen." display="Resumen"/>
    <hyperlink ref="E1" location="sugerencias!A1" tooltip="Seleccione esta opción para ir a la hoja de cálculo de sugerencias." display="Sugerencias"/>
  </hyperlinks>
  <printOptions horizontalCentered="1"/>
  <pageMargins left="0.7" right="0.7" top="0.75" bottom="0.75" header="0.3" footer="0.3"/>
  <pageSetup paperSize="9"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pageSetUpPr autoPageBreaks="0" fitToPage="1"/>
  </sheetPr>
  <dimension ref="A1:E9"/>
  <sheetViews>
    <sheetView showGridLines="0" workbookViewId="0">
      <selection sqref="A1:C1"/>
    </sheetView>
  </sheetViews>
  <sheetFormatPr baseColWidth="10" defaultColWidth="9.140625" defaultRowHeight="30" customHeight="1" x14ac:dyDescent="0.25"/>
  <cols>
    <col min="1" max="1" width="15.5703125" customWidth="1"/>
    <col min="2" max="2" width="20" customWidth="1"/>
    <col min="3" max="3" width="15.5703125" customWidth="1"/>
    <col min="4" max="5" width="30.5703125" customWidth="1"/>
  </cols>
  <sheetData>
    <row r="1" spans="1:5" ht="35.1" customHeight="1" x14ac:dyDescent="0.4">
      <c r="A1" s="27" t="s">
        <v>40</v>
      </c>
      <c r="B1" s="27"/>
      <c r="C1" s="27"/>
      <c r="D1" s="15" t="s">
        <v>35</v>
      </c>
      <c r="E1" s="15" t="s">
        <v>27</v>
      </c>
    </row>
    <row r="2" spans="1:5" ht="17.100000000000001" customHeight="1" x14ac:dyDescent="0.25">
      <c r="A2" s="3" t="s">
        <v>30</v>
      </c>
      <c r="B2" s="3" t="s">
        <v>31</v>
      </c>
      <c r="C2" s="3" t="s">
        <v>34</v>
      </c>
      <c r="D2" s="3" t="s">
        <v>36</v>
      </c>
      <c r="E2" s="3" t="s">
        <v>37</v>
      </c>
    </row>
    <row r="3" spans="1:5" ht="30" customHeight="1" x14ac:dyDescent="0.25">
      <c r="A3" s="17">
        <f ca="1">DATE(YEAR(TODAY()),3,5)</f>
        <v>42799</v>
      </c>
      <c r="B3" s="2" t="s">
        <v>32</v>
      </c>
      <c r="C3" s="18">
        <v>33</v>
      </c>
      <c r="D3" s="2" t="s">
        <v>9</v>
      </c>
      <c r="E3" s="2" t="s">
        <v>38</v>
      </c>
    </row>
    <row r="4" spans="1:5" ht="30" customHeight="1" x14ac:dyDescent="0.25">
      <c r="A4" s="17">
        <f ca="1">DATE(YEAR(TODAY()),3,6)</f>
        <v>42800</v>
      </c>
      <c r="B4" s="2" t="s">
        <v>33</v>
      </c>
      <c r="C4" s="18">
        <v>238</v>
      </c>
      <c r="D4" s="2" t="s">
        <v>10</v>
      </c>
      <c r="E4" s="2"/>
    </row>
    <row r="5" spans="1:5" ht="30" customHeight="1" x14ac:dyDescent="0.25">
      <c r="A5" s="17"/>
      <c r="B5" s="2"/>
      <c r="C5" s="18">
        <v>55</v>
      </c>
      <c r="D5" s="2" t="s">
        <v>13</v>
      </c>
      <c r="E5" s="2"/>
    </row>
    <row r="6" spans="1:5" ht="30" customHeight="1" x14ac:dyDescent="0.25">
      <c r="A6" s="17"/>
      <c r="B6" s="2"/>
      <c r="C6" s="18">
        <v>110</v>
      </c>
      <c r="D6" s="2" t="s">
        <v>11</v>
      </c>
      <c r="E6" s="2"/>
    </row>
    <row r="7" spans="1:5" ht="30" customHeight="1" x14ac:dyDescent="0.25">
      <c r="A7" s="17"/>
      <c r="B7" s="2"/>
      <c r="C7" s="18">
        <v>84</v>
      </c>
      <c r="D7" s="2" t="s">
        <v>12</v>
      </c>
      <c r="E7" s="2"/>
    </row>
    <row r="8" spans="1:5" ht="30" customHeight="1" x14ac:dyDescent="0.25">
      <c r="A8" s="17"/>
      <c r="B8" s="2"/>
      <c r="C8" s="18">
        <v>54</v>
      </c>
      <c r="D8" s="2" t="s">
        <v>13</v>
      </c>
      <c r="E8" s="2"/>
    </row>
    <row r="9" spans="1:5" ht="30" customHeight="1" x14ac:dyDescent="0.25">
      <c r="A9" s="23" t="s">
        <v>14</v>
      </c>
      <c r="B9" s="23"/>
      <c r="C9" s="24">
        <f>SUBTOTAL(109,ExpMar[Importe])</f>
        <v>574</v>
      </c>
      <c r="D9" s="23"/>
      <c r="E9" s="23"/>
    </row>
  </sheetData>
  <mergeCells count="1">
    <mergeCell ref="A1:C1"/>
  </mergeCells>
  <dataValidations count="11">
    <dataValidation type="list" errorStyle="warning" allowBlank="1" showInputMessage="1" showErrorMessage="1" error="Debe seleccionarse un gasto de la lista desplegable para que se incluya en la hoja de resumen." sqref="D3:D8">
      <formula1>CategoríasDeGastos</formula1>
    </dataValidation>
    <dataValidation allowBlank="1" showInputMessage="1" showErrorMessage="1" prompt="Los gastos detallados se indican en la tabla de esta hoja de cálculo. Los hipervínculos de navegación a la hoja de cálculo de resumen y la hoja de cálculo de sugerencias se encuentran respectivamente en las celdas D1 y E1." sqref="A1:C1"/>
    <dataValidation allowBlank="1" showInputMessage="1" showErrorMessage="1" prompt="Hipervínculo de navegación a la hoja de cálculo de resumen" sqref="D1"/>
    <dataValidation allowBlank="1" showInputMessage="1" showErrorMessage="1" prompt="Hipervínculo de navegación a la hoja de cálculo de sugerencias" sqref="E1"/>
    <dataValidation allowBlank="1" showInputMessage="1" showErrorMessage="1" prompt="Especifique en esta columna la fecha del gasto." sqref="A2"/>
    <dataValidation allowBlank="1" showInputMessage="1" showErrorMessage="1" prompt="Especifique en esta columna el número de pedido." sqref="B2"/>
    <dataValidation allowBlank="1" showInputMessage="1" showErrorMessage="1" prompt="Especifique en esta columna el importe del gasto." sqref="C2"/>
    <dataValidation allowBlank="1" showInputMessage="1" showErrorMessage="1" prompt="Lista de categorías de gastos rellenada automáticamente a partir de la columna de gastos de la tabla de resumen de gastos incluida en la hoja de resumen. Pulse ALT+FLECHA ABAJO para desplazarse por la lista. Pulse ENTRAR para seleccionar una categoría." sqref="D2"/>
    <dataValidation allowBlank="1" showInputMessage="1" showErrorMessage="1" prompt="Especifique en esta columna una descripción del gasto." sqref="E2"/>
    <dataValidation type="custom" errorStyle="warning" allowBlank="1" showInputMessage="1" showErrorMessage="1" errorTitle="Validación del importe" error="El importe debe ser un número." sqref="C3:C8">
      <formula1>ISNUMBER($C3)</formula1>
    </dataValidation>
    <dataValidation type="custom" errorStyle="warning" allowBlank="1" showInputMessage="1" showErrorMessage="1" error="Debe especificarse una fecha de marzo para que este gasto se agregue a la hoja de resumen." sqref="A3:A8">
      <formula1>MONTH($A3)=3</formula1>
    </dataValidation>
  </dataValidations>
  <hyperlinks>
    <hyperlink ref="D1" location="resumen!A1" tooltip="Seleccione esta opción para ver el resumen." display="Resumen"/>
    <hyperlink ref="E1" location="sugerencias!A1" tooltip="Seleccione esta opción para ir a la hoja de cálculo de sugerencias." display="Sugerencias"/>
  </hyperlinks>
  <printOptions horizontalCentered="1"/>
  <pageMargins left="0.7" right="0.7" top="0.75" bottom="0.75" header="0.3" footer="0.3"/>
  <pageSetup paperSize="9" fitToHeight="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59999389629810485"/>
    <pageSetUpPr autoPageBreaks="0" fitToPage="1"/>
  </sheetPr>
  <dimension ref="A1:E9"/>
  <sheetViews>
    <sheetView showGridLines="0" workbookViewId="0">
      <selection sqref="A1:C1"/>
    </sheetView>
  </sheetViews>
  <sheetFormatPr baseColWidth="10" defaultColWidth="9.140625" defaultRowHeight="30" customHeight="1" x14ac:dyDescent="0.25"/>
  <cols>
    <col min="1" max="1" width="15.5703125" customWidth="1"/>
    <col min="2" max="2" width="20" customWidth="1"/>
    <col min="3" max="3" width="15.5703125" customWidth="1"/>
    <col min="4" max="5" width="30.5703125" customWidth="1"/>
  </cols>
  <sheetData>
    <row r="1" spans="1:5" ht="35.1" customHeight="1" x14ac:dyDescent="0.4">
      <c r="A1" s="27" t="s">
        <v>41</v>
      </c>
      <c r="B1" s="27"/>
      <c r="C1" s="28"/>
      <c r="D1" s="15" t="s">
        <v>35</v>
      </c>
      <c r="E1" s="15" t="s">
        <v>27</v>
      </c>
    </row>
    <row r="2" spans="1:5" ht="17.100000000000001" customHeight="1" x14ac:dyDescent="0.25">
      <c r="A2" s="3" t="s">
        <v>30</v>
      </c>
      <c r="B2" s="3" t="s">
        <v>31</v>
      </c>
      <c r="C2" s="3" t="s">
        <v>34</v>
      </c>
      <c r="D2" s="3" t="s">
        <v>36</v>
      </c>
      <c r="E2" s="3" t="s">
        <v>37</v>
      </c>
    </row>
    <row r="3" spans="1:5" ht="30" customHeight="1" x14ac:dyDescent="0.25">
      <c r="A3" s="17">
        <f ca="1">DATE(YEAR(TODAY()),4,4)</f>
        <v>42829</v>
      </c>
      <c r="B3" s="2" t="s">
        <v>32</v>
      </c>
      <c r="C3" s="18">
        <v>45</v>
      </c>
      <c r="D3" s="2" t="s">
        <v>9</v>
      </c>
      <c r="E3" s="2" t="s">
        <v>38</v>
      </c>
    </row>
    <row r="4" spans="1:5" ht="30" customHeight="1" x14ac:dyDescent="0.25">
      <c r="A4" s="17">
        <f ca="1">DATE(YEAR(TODAY()),4,8)</f>
        <v>42833</v>
      </c>
      <c r="B4" s="2" t="s">
        <v>33</v>
      </c>
      <c r="C4" s="18">
        <v>123</v>
      </c>
      <c r="D4" s="2" t="s">
        <v>10</v>
      </c>
      <c r="E4" s="2"/>
    </row>
    <row r="5" spans="1:5" ht="30" customHeight="1" x14ac:dyDescent="0.25">
      <c r="A5" s="17"/>
      <c r="B5" s="2"/>
      <c r="C5" s="18">
        <v>342</v>
      </c>
      <c r="D5" s="2" t="s">
        <v>12</v>
      </c>
      <c r="E5" s="2"/>
    </row>
    <row r="6" spans="1:5" ht="30" customHeight="1" x14ac:dyDescent="0.25">
      <c r="A6" s="17"/>
      <c r="B6" s="2"/>
      <c r="C6" s="18">
        <v>125</v>
      </c>
      <c r="D6" s="2" t="s">
        <v>11</v>
      </c>
      <c r="E6" s="2"/>
    </row>
    <row r="7" spans="1:5" ht="30" customHeight="1" x14ac:dyDescent="0.25">
      <c r="A7" s="17"/>
      <c r="B7" s="2"/>
      <c r="C7" s="18">
        <v>84</v>
      </c>
      <c r="D7" s="2" t="s">
        <v>12</v>
      </c>
      <c r="E7" s="2"/>
    </row>
    <row r="8" spans="1:5" ht="30" customHeight="1" x14ac:dyDescent="0.25">
      <c r="A8" s="17"/>
      <c r="B8" s="2"/>
      <c r="C8" s="18">
        <v>98</v>
      </c>
      <c r="D8" s="2" t="s">
        <v>13</v>
      </c>
      <c r="E8" s="2"/>
    </row>
    <row r="9" spans="1:5" ht="30" customHeight="1" x14ac:dyDescent="0.25">
      <c r="A9" s="23" t="s">
        <v>14</v>
      </c>
      <c r="B9" s="23"/>
      <c r="C9" s="24">
        <f>SUBTOTAL(109,ExpApr[Importe])</f>
        <v>817</v>
      </c>
      <c r="D9" s="23"/>
      <c r="E9" s="23"/>
    </row>
  </sheetData>
  <mergeCells count="1">
    <mergeCell ref="A1:C1"/>
  </mergeCells>
  <dataValidations count="11">
    <dataValidation type="list" errorStyle="warning" allowBlank="1" showInputMessage="1" showErrorMessage="1" error="Debe seleccionarse un gasto de la lista desplegable para que se incluya en la hoja de resumen." sqref="D3:D8">
      <formula1>CategoríasDeGastos</formula1>
    </dataValidation>
    <dataValidation allowBlank="1" showInputMessage="1" showErrorMessage="1" prompt="Los gastos detallados se indican en la tabla de esta hoja de cálculo. Los hipervínculos de navegación a la hoja de cálculo de resumen y la hoja de cálculo de sugerencias se encuentran respectivamente en las celdas D1 y E1." sqref="A1:C1"/>
    <dataValidation allowBlank="1" showInputMessage="1" showErrorMessage="1" prompt="Hipervínculo de navegación a la hoja de cálculo de resumen" sqref="D1"/>
    <dataValidation allowBlank="1" showInputMessage="1" showErrorMessage="1" prompt="Hipervínculo de navegación a la hoja de cálculo de sugerencias" sqref="E1"/>
    <dataValidation allowBlank="1" showInputMessage="1" showErrorMessage="1" prompt="Especifique en esta columna la fecha del gasto." sqref="A2"/>
    <dataValidation allowBlank="1" showInputMessage="1" showErrorMessage="1" prompt="Especifique en esta columna el número de pedido." sqref="B2"/>
    <dataValidation allowBlank="1" showInputMessage="1" showErrorMessage="1" prompt="Especifique en esta columna el importe del gasto." sqref="C2"/>
    <dataValidation allowBlank="1" showInputMessage="1" showErrorMessage="1" prompt="Lista de categorías de gastos rellenada automáticamente a partir de la columna de gastos de la tabla de resumen de gastos incluida en la hoja de resumen. Pulse ALT+FLECHA ABAJO para desplazarse por la lista. Pulse ENTRAR para seleccionar una categoría." sqref="D2"/>
    <dataValidation allowBlank="1" showInputMessage="1" showErrorMessage="1" prompt="Especifique en esta columna una descripción del gasto." sqref="E2"/>
    <dataValidation type="custom" errorStyle="warning" allowBlank="1" showInputMessage="1" showErrorMessage="1" errorTitle="Validación del importe" error="El importe debe ser un número." sqref="C3:C8">
      <formula1>ISNUMBER($C3)</formula1>
    </dataValidation>
    <dataValidation type="custom" errorStyle="warning" allowBlank="1" showInputMessage="1" showErrorMessage="1" error="Debe especificarse una fecha de abril para que este gasto se agregue a la hoja de resumen." sqref="A3:A8">
      <formula1>MONTH($A3)=4</formula1>
    </dataValidation>
  </dataValidations>
  <hyperlinks>
    <hyperlink ref="D1" location="resumen!A1" tooltip="Seleccione esta opción para ver el resumen." display="Resumen"/>
    <hyperlink ref="E1" location="sugerencias!A1" tooltip="Seleccione esta opción para ir a la hoja de cálculo de sugerencias." display="Sugerencias"/>
  </hyperlinks>
  <printOptions horizontalCentered="1"/>
  <pageMargins left="0.7" right="0.7" top="0.75" bottom="0.75" header="0.3" footer="0.3"/>
  <pageSetup paperSize="9" fitToHeight="0"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79998168889431442"/>
    <pageSetUpPr autoPageBreaks="0" fitToPage="1"/>
  </sheetPr>
  <dimension ref="A1:E9"/>
  <sheetViews>
    <sheetView showGridLines="0" workbookViewId="0">
      <selection sqref="A1:C1"/>
    </sheetView>
  </sheetViews>
  <sheetFormatPr baseColWidth="10" defaultColWidth="9.140625" defaultRowHeight="30" customHeight="1" x14ac:dyDescent="0.25"/>
  <cols>
    <col min="1" max="1" width="15.5703125" customWidth="1"/>
    <col min="2" max="2" width="20" customWidth="1"/>
    <col min="3" max="3" width="15.5703125" customWidth="1"/>
    <col min="4" max="5" width="30.5703125" customWidth="1"/>
  </cols>
  <sheetData>
    <row r="1" spans="1:5" ht="35.1" customHeight="1" x14ac:dyDescent="0.4">
      <c r="A1" s="27" t="s">
        <v>42</v>
      </c>
      <c r="B1" s="27"/>
      <c r="C1" s="28"/>
      <c r="D1" s="15" t="s">
        <v>35</v>
      </c>
      <c r="E1" s="15" t="s">
        <v>27</v>
      </c>
    </row>
    <row r="2" spans="1:5" ht="17.100000000000001" customHeight="1" x14ac:dyDescent="0.25">
      <c r="A2" s="3" t="s">
        <v>30</v>
      </c>
      <c r="B2" s="3" t="s">
        <v>31</v>
      </c>
      <c r="C2" s="3" t="s">
        <v>34</v>
      </c>
      <c r="D2" s="3" t="s">
        <v>36</v>
      </c>
      <c r="E2" s="3" t="s">
        <v>37</v>
      </c>
    </row>
    <row r="3" spans="1:5" ht="30" customHeight="1" x14ac:dyDescent="0.25">
      <c r="A3" s="17">
        <f ca="1">DATE(YEAR(TODAY()),5,3)</f>
        <v>42858</v>
      </c>
      <c r="B3" s="2" t="s">
        <v>32</v>
      </c>
      <c r="C3" s="18">
        <v>33</v>
      </c>
      <c r="D3" s="2" t="s">
        <v>9</v>
      </c>
      <c r="E3" s="2" t="s">
        <v>38</v>
      </c>
    </row>
    <row r="4" spans="1:5" ht="30" customHeight="1" x14ac:dyDescent="0.25">
      <c r="A4" s="17">
        <f ca="1">DATE(YEAR(TODAY()),5,8)</f>
        <v>42863</v>
      </c>
      <c r="B4" s="2" t="s">
        <v>33</v>
      </c>
      <c r="C4" s="18">
        <v>111</v>
      </c>
      <c r="D4" s="2" t="s">
        <v>10</v>
      </c>
      <c r="E4" s="2"/>
    </row>
    <row r="5" spans="1:5" ht="30" customHeight="1" x14ac:dyDescent="0.25">
      <c r="A5" s="17"/>
      <c r="B5" s="2"/>
      <c r="C5" s="18">
        <v>342</v>
      </c>
      <c r="D5" s="2" t="s">
        <v>9</v>
      </c>
      <c r="E5" s="2"/>
    </row>
    <row r="6" spans="1:5" ht="30" customHeight="1" x14ac:dyDescent="0.25">
      <c r="A6" s="17"/>
      <c r="B6" s="2"/>
      <c r="C6" s="18">
        <v>333</v>
      </c>
      <c r="D6" s="2" t="s">
        <v>11</v>
      </c>
      <c r="E6" s="2"/>
    </row>
    <row r="7" spans="1:5" ht="30" customHeight="1" x14ac:dyDescent="0.25">
      <c r="A7" s="17"/>
      <c r="B7" s="2"/>
      <c r="C7" s="18">
        <v>125</v>
      </c>
      <c r="D7" s="2" t="s">
        <v>12</v>
      </c>
      <c r="E7" s="2"/>
    </row>
    <row r="8" spans="1:5" ht="30" customHeight="1" x14ac:dyDescent="0.25">
      <c r="A8" s="17"/>
      <c r="B8" s="2"/>
      <c r="C8" s="18">
        <v>33</v>
      </c>
      <c r="D8" s="2" t="s">
        <v>13</v>
      </c>
      <c r="E8" s="2"/>
    </row>
    <row r="9" spans="1:5" ht="30" customHeight="1" x14ac:dyDescent="0.25">
      <c r="A9" s="23" t="s">
        <v>14</v>
      </c>
      <c r="C9" s="24">
        <f>SUBTOTAL(109,ExpMay[Importe])</f>
        <v>977</v>
      </c>
      <c r="E9" s="23"/>
    </row>
  </sheetData>
  <mergeCells count="1">
    <mergeCell ref="A1:C1"/>
  </mergeCells>
  <dataValidations count="11">
    <dataValidation type="custom" errorStyle="warning" allowBlank="1" showInputMessage="1" showErrorMessage="1" errorTitle="Validación del importe" error="El importe debe ser un número." sqref="C3:C8">
      <formula1>ISNUMBER($C3)</formula1>
    </dataValidation>
    <dataValidation type="custom" errorStyle="warning" allowBlank="1" showInputMessage="1" showErrorMessage="1" error="Debe especificarse una fecha de mayo para que este gasto se agregue a la hoja de resumen." sqref="A3:A8">
      <formula1>MONTH($A3)=5</formula1>
    </dataValidation>
    <dataValidation type="list" errorStyle="warning" allowBlank="1" showInputMessage="1" showErrorMessage="1" error="Debe seleccionarse un gasto de la lista desplegable para que se incluya en la hoja de resumen." sqref="D3:D8">
      <formula1>CategoríasDeGastos</formula1>
    </dataValidation>
    <dataValidation allowBlank="1" showInputMessage="1" showErrorMessage="1" prompt="Los gastos detallados se indican en la tabla de esta hoja de cálculo. Los hipervínculos de navegación a la hoja de cálculo de resumen y la hoja de cálculo de sugerencias se encuentran respectivamente en las celdas D1 y E1." sqref="A1:C1"/>
    <dataValidation allowBlank="1" showInputMessage="1" showErrorMessage="1" prompt="Hipervínculo de navegación a la hoja de cálculo de resumen" sqref="D1"/>
    <dataValidation allowBlank="1" showInputMessage="1" showErrorMessage="1" prompt="Hipervínculo de navegación a la hoja de cálculo de sugerencias" sqref="E1"/>
    <dataValidation allowBlank="1" showInputMessage="1" showErrorMessage="1" prompt="Especifique en esta columna la fecha del gasto." sqref="A2"/>
    <dataValidation allowBlank="1" showInputMessage="1" showErrorMessage="1" prompt="Especifique en esta columna el número de pedido." sqref="B2"/>
    <dataValidation allowBlank="1" showInputMessage="1" showErrorMessage="1" prompt="Especifique en esta columna el importe del gasto." sqref="C2"/>
    <dataValidation allowBlank="1" showInputMessage="1" showErrorMessage="1" prompt="Lista de categorías de gastos rellenada automáticamente a partir de la columna de gastos de la tabla de resumen de gastos incluida en la hoja de resumen. Pulse ALT+FLECHA ABAJO para desplazarse por la lista. Pulse ENTRAR para seleccionar una categoría." sqref="D2"/>
    <dataValidation allowBlank="1" showInputMessage="1" showErrorMessage="1" prompt="Especifique en esta columna una descripción del gasto." sqref="E2"/>
  </dataValidations>
  <hyperlinks>
    <hyperlink ref="D1" location="resumen!A1" tooltip="Seleccione esta opción para ver el resumen." display="Resumen"/>
    <hyperlink ref="E1" location="sugerencias!A1" tooltip="Seleccione esta opción para ir a la hoja de cálculo de sugerencias." display="Sugerencias"/>
  </hyperlinks>
  <printOptions horizontalCentered="1"/>
  <pageMargins left="0.7" right="0.7" top="0.75" bottom="0.75" header="0.3" footer="0.3"/>
  <pageSetup paperSize="9" fitToHeight="0"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499984740745262"/>
    <pageSetUpPr autoPageBreaks="0" fitToPage="1"/>
  </sheetPr>
  <dimension ref="A1:E9"/>
  <sheetViews>
    <sheetView showGridLines="0" workbookViewId="0">
      <selection sqref="A1:C1"/>
    </sheetView>
  </sheetViews>
  <sheetFormatPr baseColWidth="10" defaultColWidth="9.140625" defaultRowHeight="30" customHeight="1" x14ac:dyDescent="0.25"/>
  <cols>
    <col min="1" max="1" width="15.5703125" customWidth="1"/>
    <col min="2" max="2" width="20" customWidth="1"/>
    <col min="3" max="3" width="15.5703125" customWidth="1"/>
    <col min="4" max="5" width="30.5703125" customWidth="1"/>
  </cols>
  <sheetData>
    <row r="1" spans="1:5" ht="35.1" customHeight="1" x14ac:dyDescent="0.4">
      <c r="A1" s="27" t="s">
        <v>43</v>
      </c>
      <c r="B1" s="27"/>
      <c r="C1" s="28"/>
      <c r="D1" s="15" t="s">
        <v>35</v>
      </c>
      <c r="E1" s="15" t="s">
        <v>27</v>
      </c>
    </row>
    <row r="2" spans="1:5" ht="17.100000000000001" customHeight="1" x14ac:dyDescent="0.25">
      <c r="A2" s="3" t="s">
        <v>30</v>
      </c>
      <c r="B2" s="3" t="s">
        <v>31</v>
      </c>
      <c r="C2" s="3" t="s">
        <v>34</v>
      </c>
      <c r="D2" s="3" t="s">
        <v>36</v>
      </c>
      <c r="E2" s="3" t="s">
        <v>37</v>
      </c>
    </row>
    <row r="3" spans="1:5" ht="30" customHeight="1" x14ac:dyDescent="0.25">
      <c r="A3" s="17">
        <f ca="1">DATE(YEAR(TODAY()),6,7)</f>
        <v>42893</v>
      </c>
      <c r="B3" s="2" t="s">
        <v>32</v>
      </c>
      <c r="C3" s="18">
        <v>201</v>
      </c>
      <c r="D3" s="2" t="s">
        <v>9</v>
      </c>
      <c r="E3" s="2" t="s">
        <v>38</v>
      </c>
    </row>
    <row r="4" spans="1:5" ht="30" customHeight="1" x14ac:dyDescent="0.25">
      <c r="A4" s="17">
        <f ca="1">DATE(YEAR(TODAY()),6,8)</f>
        <v>42894</v>
      </c>
      <c r="B4" s="2" t="s">
        <v>33</v>
      </c>
      <c r="C4" s="18">
        <v>98</v>
      </c>
      <c r="D4" s="2" t="s">
        <v>10</v>
      </c>
      <c r="E4" s="2"/>
    </row>
    <row r="5" spans="1:5" ht="30" customHeight="1" x14ac:dyDescent="0.25">
      <c r="A5" s="17"/>
      <c r="B5" s="2"/>
      <c r="C5" s="18">
        <v>342</v>
      </c>
      <c r="D5" s="2" t="s">
        <v>13</v>
      </c>
      <c r="E5" s="2"/>
    </row>
    <row r="6" spans="1:5" ht="30" customHeight="1" x14ac:dyDescent="0.25">
      <c r="A6" s="17"/>
      <c r="B6" s="2"/>
      <c r="C6" s="18">
        <v>122</v>
      </c>
      <c r="D6" s="2" t="s">
        <v>11</v>
      </c>
      <c r="E6" s="2"/>
    </row>
    <row r="7" spans="1:5" ht="30" customHeight="1" x14ac:dyDescent="0.25">
      <c r="A7" s="17"/>
      <c r="B7" s="2"/>
      <c r="C7" s="18">
        <v>187</v>
      </c>
      <c r="D7" s="2" t="s">
        <v>12</v>
      </c>
      <c r="E7" s="2"/>
    </row>
    <row r="8" spans="1:5" ht="30" customHeight="1" x14ac:dyDescent="0.25">
      <c r="A8" s="17"/>
      <c r="B8" s="2"/>
      <c r="C8" s="18">
        <v>99</v>
      </c>
      <c r="D8" s="2" t="s">
        <v>13</v>
      </c>
      <c r="E8" s="2"/>
    </row>
    <row r="9" spans="1:5" ht="30" customHeight="1" x14ac:dyDescent="0.25">
      <c r="A9" s="23" t="s">
        <v>14</v>
      </c>
      <c r="B9" s="23"/>
      <c r="C9" s="24">
        <f>SUBTOTAL(109,ExpJun[Importe])</f>
        <v>1049</v>
      </c>
    </row>
  </sheetData>
  <mergeCells count="1">
    <mergeCell ref="A1:C1"/>
  </mergeCells>
  <dataValidations count="11">
    <dataValidation type="custom" errorStyle="warning" allowBlank="1" showInputMessage="1" showErrorMessage="1" errorTitle="Validación del importe" error="El importe debe ser un número." sqref="C3:C8">
      <formula1>ISNUMBER($C3)</formula1>
    </dataValidation>
    <dataValidation type="custom" errorStyle="warning" allowBlank="1" showInputMessage="1" showErrorMessage="1" error="Debe especificarse una fecha de junio para que este gasto se agregue a la hoja de resumen." sqref="A3:A8">
      <formula1>MONTH($A3)=6</formula1>
    </dataValidation>
    <dataValidation type="list" errorStyle="warning" allowBlank="1" showInputMessage="1" showErrorMessage="1" error="Debe seleccionarse un gasto de la lista desplegable para que se incluya en la hoja de resumen." sqref="D3:D8">
      <formula1>CategoríasDeGastos</formula1>
    </dataValidation>
    <dataValidation allowBlank="1" showInputMessage="1" showErrorMessage="1" prompt="Los gastos detallados se indican en la tabla de esta hoja de cálculo. Los hipervínculos de navegación a la hoja de cálculo de resumen y la hoja de cálculo de sugerencias se encuentran respectivamente en las celdas D1 y E1." sqref="A1:C1"/>
    <dataValidation allowBlank="1" showInputMessage="1" showErrorMessage="1" prompt="Hipervínculo de navegación a la hoja de cálculo de resumen" sqref="D1"/>
    <dataValidation allowBlank="1" showInputMessage="1" showErrorMessage="1" prompt="Hipervínculo de navegación a la hoja de cálculo de sugerencias" sqref="E1"/>
    <dataValidation allowBlank="1" showInputMessage="1" showErrorMessage="1" prompt="Especifique en esta columna la fecha del gasto." sqref="A2"/>
    <dataValidation allowBlank="1" showInputMessage="1" showErrorMessage="1" prompt="Especifique en esta columna el número de pedido." sqref="B2"/>
    <dataValidation allowBlank="1" showInputMessage="1" showErrorMessage="1" prompt="Especifique en esta columna el importe del gasto." sqref="C2"/>
    <dataValidation allowBlank="1" showInputMessage="1" showErrorMessage="1" prompt="Lista de categorías de gastos rellenada automáticamente a partir de la columna de gastos de la tabla de resumen de gastos incluida en la hoja de resumen. Pulse ALT+FLECHA ABAJO para desplazarse por la lista. Pulse ENTRAR para seleccionar una categoría." sqref="D2"/>
    <dataValidation allowBlank="1" showInputMessage="1" showErrorMessage="1" prompt="Especifique en esta columna una descripción del gasto." sqref="E2"/>
  </dataValidations>
  <hyperlinks>
    <hyperlink ref="D1" location="resumen!A1" tooltip="Seleccione esta opción para ver el resumen." display="Resumen"/>
    <hyperlink ref="E1" location="sugerencias!A1" tooltip="Seleccione esta opción para ir a la hoja de cálculo de sugerencias." display="Sugerencias"/>
  </hyperlinks>
  <printOptions horizontalCentered="1"/>
  <pageMargins left="0.7" right="0.7" top="0.75" bottom="0.75" header="0.3" footer="0.3"/>
  <pageSetup paperSize="9" fitToHeight="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249977111117893"/>
    <pageSetUpPr autoPageBreaks="0" fitToPage="1"/>
  </sheetPr>
  <dimension ref="A1:E9"/>
  <sheetViews>
    <sheetView showGridLines="0" zoomScaleNormal="100" workbookViewId="0">
      <selection sqref="A1:C1"/>
    </sheetView>
  </sheetViews>
  <sheetFormatPr baseColWidth="10" defaultColWidth="9.140625" defaultRowHeight="30" customHeight="1" x14ac:dyDescent="0.25"/>
  <cols>
    <col min="1" max="1" width="15.5703125" customWidth="1"/>
    <col min="2" max="2" width="20" customWidth="1"/>
    <col min="3" max="3" width="15.5703125" customWidth="1"/>
    <col min="4" max="5" width="30.5703125" customWidth="1"/>
  </cols>
  <sheetData>
    <row r="1" spans="1:5" ht="35.1" customHeight="1" x14ac:dyDescent="0.4">
      <c r="A1" s="27" t="s">
        <v>44</v>
      </c>
      <c r="B1" s="27"/>
      <c r="C1" s="28"/>
      <c r="D1" s="15" t="s">
        <v>35</v>
      </c>
      <c r="E1" s="15" t="s">
        <v>27</v>
      </c>
    </row>
    <row r="2" spans="1:5" ht="17.100000000000001" customHeight="1" x14ac:dyDescent="0.25">
      <c r="A2" s="14" t="s">
        <v>30</v>
      </c>
      <c r="B2" s="14" t="s">
        <v>31</v>
      </c>
      <c r="C2" s="14" t="s">
        <v>34</v>
      </c>
      <c r="D2" s="14" t="s">
        <v>36</v>
      </c>
      <c r="E2" s="14" t="s">
        <v>37</v>
      </c>
    </row>
    <row r="3" spans="1:5" ht="30" customHeight="1" x14ac:dyDescent="0.25">
      <c r="A3" s="17">
        <f ca="1">DATE(YEAR(TODAY()),7,9)</f>
        <v>42925</v>
      </c>
      <c r="B3" s="2" t="s">
        <v>32</v>
      </c>
      <c r="C3" s="18"/>
      <c r="D3" s="2" t="s">
        <v>9</v>
      </c>
      <c r="E3" s="2" t="s">
        <v>38</v>
      </c>
    </row>
    <row r="4" spans="1:5" ht="30" customHeight="1" x14ac:dyDescent="0.25">
      <c r="A4" s="17">
        <f ca="1">DATE(YEAR(TODAY()),7,14)</f>
        <v>42930</v>
      </c>
      <c r="B4" s="2" t="s">
        <v>33</v>
      </c>
      <c r="C4" s="18"/>
      <c r="D4" s="2" t="s">
        <v>10</v>
      </c>
      <c r="E4" s="2"/>
    </row>
    <row r="5" spans="1:5" ht="30" customHeight="1" x14ac:dyDescent="0.25">
      <c r="A5" s="17"/>
      <c r="B5" s="2"/>
      <c r="C5" s="18"/>
      <c r="D5" s="2" t="s">
        <v>10</v>
      </c>
      <c r="E5" s="2"/>
    </row>
    <row r="6" spans="1:5" ht="30" customHeight="1" x14ac:dyDescent="0.25">
      <c r="A6" s="17"/>
      <c r="B6" s="2"/>
      <c r="C6" s="18"/>
      <c r="D6" s="2" t="s">
        <v>11</v>
      </c>
      <c r="E6" s="2"/>
    </row>
    <row r="7" spans="1:5" ht="30" customHeight="1" x14ac:dyDescent="0.25">
      <c r="A7" s="17"/>
      <c r="B7" s="2"/>
      <c r="C7" s="18"/>
      <c r="D7" s="2" t="s">
        <v>12</v>
      </c>
      <c r="E7" s="2"/>
    </row>
    <row r="8" spans="1:5" ht="30" customHeight="1" x14ac:dyDescent="0.25">
      <c r="A8" s="17"/>
      <c r="B8" s="2"/>
      <c r="C8" s="18"/>
      <c r="D8" s="2" t="s">
        <v>13</v>
      </c>
      <c r="E8" s="2"/>
    </row>
    <row r="9" spans="1:5" ht="30" customHeight="1" x14ac:dyDescent="0.25">
      <c r="A9" s="23" t="s">
        <v>14</v>
      </c>
      <c r="B9" s="23"/>
      <c r="C9" s="24">
        <f>SUBTOTAL(109,ExpJul[Importe])</f>
        <v>0</v>
      </c>
      <c r="D9" s="23"/>
      <c r="E9" s="23"/>
    </row>
  </sheetData>
  <mergeCells count="1">
    <mergeCell ref="A1:C1"/>
  </mergeCells>
  <dataValidations count="11">
    <dataValidation type="list" errorStyle="warning" allowBlank="1" showInputMessage="1" showErrorMessage="1" error="Debe seleccionarse un gasto de la lista desplegable para que se incluya en la hoja de resumen." sqref="D3:D8">
      <formula1>CategoríasDeGastos</formula1>
    </dataValidation>
    <dataValidation allowBlank="1" showInputMessage="1" showErrorMessage="1" prompt="Los gastos detallados se indican en la tabla de esta hoja de cálculo. Los hipervínculos de navegación a la hoja de cálculo de resumen y la hoja de cálculo de sugerencias se encuentran respectivamente en las celdas D1 y E1." sqref="A1:C1"/>
    <dataValidation allowBlank="1" showInputMessage="1" showErrorMessage="1" prompt="Hipervínculo de navegación a la hoja de cálculo de resumen" sqref="D1"/>
    <dataValidation allowBlank="1" showInputMessage="1" showErrorMessage="1" prompt="Hipervínculo de navegación a la hoja de cálculo de sugerencias" sqref="E1"/>
    <dataValidation allowBlank="1" showInputMessage="1" showErrorMessage="1" prompt="Especifique en esta columna la fecha del gasto." sqref="A2"/>
    <dataValidation allowBlank="1" showInputMessage="1" showErrorMessage="1" prompt="Especifique en esta columna el número de pedido." sqref="B2"/>
    <dataValidation allowBlank="1" showInputMessage="1" showErrorMessage="1" prompt="Especifique en esta columna el importe del gasto." sqref="C2"/>
    <dataValidation allowBlank="1" showInputMessage="1" showErrorMessage="1" prompt="Lista de categorías de gastos rellenada automáticamente a partir de la columna de gastos de la tabla de resumen de gastos incluida en la hoja de resumen. Pulse ALT+FLECHA ABAJO para desplazarse por la lista. Pulse ENTRAR para seleccionar una categoría." sqref="D2"/>
    <dataValidation allowBlank="1" showInputMessage="1" showErrorMessage="1" prompt="Especifique en esta columna una descripción del gasto." sqref="E2"/>
    <dataValidation type="custom" errorStyle="warning" allowBlank="1" showInputMessage="1" showErrorMessage="1" errorTitle="Validación del importe" error="El importe debe ser un número." sqref="C3:C8">
      <formula1>ISNUMBER($C3)</formula1>
    </dataValidation>
    <dataValidation type="custom" errorStyle="warning" allowBlank="1" showInputMessage="1" showErrorMessage="1" error="Debe especificarse una fecha de julio para que este gasto se agregue a la hoja de resumen." sqref="A3:A8">
      <formula1>MONTH($A3)=7</formula1>
    </dataValidation>
  </dataValidations>
  <hyperlinks>
    <hyperlink ref="D1" location="resumen!A1" tooltip="Seleccione esta opción para ver el resumen." display="Resumen"/>
    <hyperlink ref="E1" location="sugerencias!A1" tooltip="Seleccione esta opción para ir a la hoja de cálculo de sugerencias." display="Sugerencias"/>
  </hyperlinks>
  <printOptions horizontalCentered="1"/>
  <pageMargins left="0.7" right="0.7" top="0.75" bottom="0.75" header="0.3" footer="0.3"/>
  <pageSetup paperSize="9"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27</vt:i4>
      </vt:variant>
    </vt:vector>
  </HeadingPairs>
  <TitlesOfParts>
    <vt:vector size="41" baseType="lpstr">
      <vt:lpstr>sugerencias</vt:lpstr>
      <vt:lpstr>resumen</vt:lpstr>
      <vt:lpstr>ene</vt:lpstr>
      <vt:lpstr>feb</vt:lpstr>
      <vt:lpstr>mar</vt:lpstr>
      <vt:lpstr>abr</vt:lpstr>
      <vt:lpstr>mayo</vt:lpstr>
      <vt:lpstr>jun</vt:lpstr>
      <vt:lpstr>jul</vt:lpstr>
      <vt:lpstr>ago</vt:lpstr>
      <vt:lpstr>sep</vt:lpstr>
      <vt:lpstr>oct</vt:lpstr>
      <vt:lpstr>nov</vt:lpstr>
      <vt:lpstr>dic</vt:lpstr>
      <vt:lpstr>CategoríasDeGastos</vt:lpstr>
      <vt:lpstr>TítuloDeColumna10</vt:lpstr>
      <vt:lpstr>TítuloDeColumna11</vt:lpstr>
      <vt:lpstr>TítuloDeColumna12</vt:lpstr>
      <vt:lpstr>TítuloDeColumna13</vt:lpstr>
      <vt:lpstr>TítuloDeColumna14</vt:lpstr>
      <vt:lpstr>TítuloDeColumna2</vt:lpstr>
      <vt:lpstr>TítuloDeColumna3</vt:lpstr>
      <vt:lpstr>TítuloDeColumna4</vt:lpstr>
      <vt:lpstr>TítuloDeColumna5</vt:lpstr>
      <vt:lpstr>TítuloDeColumna6</vt:lpstr>
      <vt:lpstr>TítuloDeColumna7</vt:lpstr>
      <vt:lpstr>TítuloDeColumna8</vt:lpstr>
      <vt:lpstr>TítuloDeColumna9</vt:lpstr>
      <vt:lpstr>abr!Títulos_a_imprimir</vt:lpstr>
      <vt:lpstr>ago!Títulos_a_imprimir</vt:lpstr>
      <vt:lpstr>dic!Títulos_a_imprimir</vt:lpstr>
      <vt:lpstr>ene!Títulos_a_imprimir</vt:lpstr>
      <vt:lpstr>feb!Títulos_a_imprimir</vt:lpstr>
      <vt:lpstr>jul!Títulos_a_imprimir</vt:lpstr>
      <vt:lpstr>jun!Títulos_a_imprimir</vt:lpstr>
      <vt:lpstr>mar!Títulos_a_imprimir</vt:lpstr>
      <vt:lpstr>mayo!Títulos_a_imprimir</vt:lpstr>
      <vt:lpstr>nov!Títulos_a_imprimir</vt:lpstr>
      <vt:lpstr>oct!Títulos_a_imprimir</vt:lpstr>
      <vt:lpstr>resumen!Títulos_a_imprimir</vt:lpstr>
      <vt:lpstr>sep!Títulos_a_imprimir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admin</cp:lastModifiedBy>
  <dcterms:created xsi:type="dcterms:W3CDTF">2016-09-19T01:00:44Z</dcterms:created>
  <dcterms:modified xsi:type="dcterms:W3CDTF">2017-10-20T08:49:59Z</dcterms:modified>
</cp:coreProperties>
</file>