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1600" windowHeight="10575"/>
  </bookViews>
  <sheets>
    <sheet name="Izvješće o troškovima" sheetId="1" r:id="rId1"/>
  </sheets>
  <definedNames>
    <definedName name="CijenaKilometra">'Izvješće o troškovima'!$L$3</definedName>
    <definedName name="_xlnm.Print_Titles" localSheetId="0">'Izvješće o troškovima'!$9:$9</definedName>
    <definedName name="NazivStupca1">Troškovi[[#Headers],[Datum]]</definedName>
    <definedName name="UkupnaNaknada">Troškovi[[#Totals],[Ukupno]]</definedName>
  </definedNames>
  <calcPr calcId="162913"/>
</workbook>
</file>

<file path=xl/calcChain.xml><?xml version="1.0" encoding="utf-8"?>
<calcChain xmlns="http://schemas.openxmlformats.org/spreadsheetml/2006/main">
  <c r="B11" i="1" l="1"/>
  <c r="J11" i="1"/>
  <c r="N11" i="1" s="1"/>
  <c r="J10" i="1"/>
  <c r="J12" i="1"/>
  <c r="J13" i="1"/>
  <c r="J14" i="1" l="1"/>
  <c r="N13" i="1"/>
  <c r="N12" i="1"/>
  <c r="N10" i="1"/>
  <c r="K14" i="1"/>
  <c r="I14" i="1"/>
  <c r="H14" i="1"/>
  <c r="G14" i="1"/>
  <c r="F14" i="1"/>
  <c r="E14" i="1"/>
  <c r="D14" i="1"/>
  <c r="G5" i="1" l="1"/>
  <c r="B13" i="1"/>
  <c r="B12" i="1"/>
  <c r="B10" i="1"/>
  <c r="C7" i="1" l="1"/>
  <c r="N14" i="1"/>
  <c r="L5" i="1" s="1"/>
</calcChain>
</file>

<file path=xl/sharedStrings.xml><?xml version="1.0" encoding="utf-8"?>
<sst xmlns="http://schemas.openxmlformats.org/spreadsheetml/2006/main" count="33" uniqueCount="31">
  <si>
    <t>Izvješće o putnim troškovima</t>
  </si>
  <si>
    <t>Ime</t>
  </si>
  <si>
    <t>Odjel</t>
  </si>
  <si>
    <t>Razdoblje</t>
  </si>
  <si>
    <t>Datum</t>
  </si>
  <si>
    <t>Ukupno</t>
  </si>
  <si>
    <t>Jasna Ivanković</t>
  </si>
  <si>
    <t>Prodaja</t>
  </si>
  <si>
    <t>Opis troška</t>
  </si>
  <si>
    <t>Putovanje do ureda klijenta</t>
  </si>
  <si>
    <t>Ručak s klijentom</t>
  </si>
  <si>
    <t>Popodnevni seminar</t>
  </si>
  <si>
    <t>Putovanje do zračne luke</t>
  </si>
  <si>
    <t>Odobrio</t>
  </si>
  <si>
    <t>Datum podnošenja</t>
  </si>
  <si>
    <t>Cijena zrakoplovne karte</t>
  </si>
  <si>
    <t>Smještaj</t>
  </si>
  <si>
    <t>Tomislav Kralj</t>
  </si>
  <si>
    <t>Obroci i napojnice</t>
  </si>
  <si>
    <t>Konferencije i seminari</t>
  </si>
  <si>
    <t>Naknada po prijeđenom kilometru</t>
  </si>
  <si>
    <t>Ukupna naknada</t>
  </si>
  <si>
    <t>Kilometri</t>
  </si>
  <si>
    <t>Naknada za prijeđene kilometre</t>
  </si>
  <si>
    <t>Razno</t>
  </si>
  <si>
    <t>Tečaj</t>
  </si>
  <si>
    <t>Valuta troška</t>
  </si>
  <si>
    <t>Zbroj</t>
  </si>
  <si>
    <t>CAD</t>
  </si>
  <si>
    <t>Gradski prijevoz 
(gorivo, iznajmljeni automobil, taksi)</t>
  </si>
  <si>
    <t>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</si>
</sst>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_(&quot;$&quot;* #,##0.00_);_(&quot;$&quot;* \(#,##0.00\);_(&quot;$&quot;* &quot;-&quot;??_);_(@_)"/>
    <numFmt numFmtId="165" formatCode="&quot;$&quot;#,##0.00"/>
    <numFmt numFmtId="166" formatCode="d/m/yyyy/;@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7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66" fontId="7" fillId="0" borderId="0" applyFont="0" applyFill="0" applyBorder="0" applyAlignment="0">
      <alignment horizontal="left" vertical="center" indent="1"/>
      <protection locked="0"/>
    </xf>
    <xf numFmtId="166" fontId="7" fillId="0" borderId="8" applyFont="0" applyFill="0" applyAlignment="0">
      <alignment horizontal="left" vertical="center" wrapText="1" indent="1"/>
    </xf>
    <xf numFmtId="7" fontId="7" fillId="0" borderId="0" applyFont="0" applyFill="0" applyBorder="0">
      <alignment horizontal="right" vertical="center" indent="1"/>
      <protection locked="0"/>
    </xf>
  </cellStyleXfs>
  <cellXfs count="30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5" applyNumberFormat="1" applyFont="1" applyFill="1" applyAlignment="1">
      <alignment horizontal="left" vertical="center" indent="1"/>
    </xf>
    <xf numFmtId="7" fontId="0" fillId="0" borderId="0" xfId="16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2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166" fontId="0" fillId="0" borderId="8" xfId="15" applyFont="1" applyFill="1">
      <alignment horizontal="left" vertical="center" wrapText="1" indent="1"/>
    </xf>
    <xf numFmtId="0" fontId="7" fillId="0" borderId="0" xfId="0" applyFont="1" applyFill="1" applyBorder="1" applyAlignment="1" applyProtection="1">
      <alignment horizontal="right" vertical="center" indent="1"/>
    </xf>
    <xf numFmtId="166" fontId="0" fillId="0" borderId="0" xfId="14" applyFont="1" applyBorder="1" applyAlignment="1">
      <alignment horizontal="left" vertical="center" wrapText="1" indent="1"/>
      <protection locked="0"/>
    </xf>
    <xf numFmtId="7" fontId="7" fillId="0" borderId="8" xfId="15" applyNumberFormat="1" applyFont="1" applyFill="1" applyAlignment="1">
      <alignment horizontal="right" vertical="center" indent="1"/>
    </xf>
    <xf numFmtId="7" fontId="0" fillId="0" borderId="0" xfId="0" applyNumberFormat="1" applyFont="1" applyFill="1" applyBorder="1" applyAlignment="1" applyProtection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2" applyAlignment="1" applyProtection="1">
      <alignment horizontal="right" vertical="center"/>
      <protection locked="0"/>
    </xf>
    <xf numFmtId="166" fontId="0" fillId="0" borderId="8" xfId="15" applyFont="1" applyFill="1">
      <alignment horizontal="left" vertical="center" wrapText="1" indent="1"/>
    </xf>
    <xf numFmtId="166" fontId="7" fillId="0" borderId="8" xfId="15" applyNumberFormat="1" applyAlignment="1">
      <alignment horizontal="left" vertical="center" indent="1"/>
    </xf>
  </cellXfs>
  <cellStyles count="17">
    <cellStyle name="40% - Isticanje6" xfId="5" builtinId="51" customBuiltin="1"/>
    <cellStyle name="Datum" xfId="14"/>
    <cellStyle name="Isticanje6" xfId="4" builtinId="49" customBuiltin="1"/>
    <cellStyle name="Izlaz" xfId="7" builtinId="21" customBuiltin="1"/>
    <cellStyle name="Izračun" xfId="11" builtinId="22" customBuiltin="1"/>
    <cellStyle name="Naslov" xfId="12" builtinId="15" customBuiltin="1"/>
    <cellStyle name="Naslov 1" xfId="1" builtinId="16" customBuiltin="1"/>
    <cellStyle name="Naslov 2" xfId="8" builtinId="17" customBuiltin="1"/>
    <cellStyle name="Naslov 3" xfId="9" builtinId="18" hidden="1" customBuiltin="1"/>
    <cellStyle name="Naslov 4" xfId="13" builtinId="19" hidden="1" customBuiltin="1"/>
    <cellStyle name="Normalno" xfId="0" builtinId="0" customBuiltin="1"/>
    <cellStyle name="Okvir za unos" xfId="15"/>
    <cellStyle name="Tekst objašnjenja" xfId="2" builtinId="53" customBuiltin="1"/>
    <cellStyle name="Ukupni zbroj" xfId="3" builtinId="25" customBuiltin="1"/>
    <cellStyle name="Unos" xfId="6" builtinId="20" customBuiltin="1"/>
    <cellStyle name="Valuta" xfId="16" builtinId="4" customBuiltin="1"/>
    <cellStyle name="Valuta [0]" xfId="10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1" formatCode="#,##0.00\ &quot;kn&quot;;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Izvješće o putnim troškovima" defaultPivotStyle="PivotStyleLight16">
    <tableStyle name="Izvješće o putnim troškovima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617970</xdr:colOff>
      <xdr:row>1</xdr:row>
      <xdr:rowOff>42430</xdr:rowOff>
    </xdr:to>
    <xdr:grpSp>
      <xdr:nvGrpSpPr>
        <xdr:cNvPr id="1027" name="Grupa 3" descr="Zrakoplov, autobus i automobi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Automatski oblik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Pravokutnik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Prostoručni oblik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rostoručni oblik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učni oblik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Prostoručni oblik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Prostoručni oblik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Prostoručni oblik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učni oblik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učni oblik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Prostoručni oblik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Prostoručni oblik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Prostoručni oblik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Prostoručni oblik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Prostoručni oblik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Prostoručni oblik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Prostoručni oblik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Prostoručni oblik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roškovi" displayName="Troškovi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um" totalsRowLabel="Zbroj" totalsRowDxfId="13" dataCellStyle="Datum"/>
    <tableColumn id="2" name="Opis troška" totalsRowDxfId="12"/>
    <tableColumn id="3" name="Cijena zrakoplovne karte" totalsRowFunction="sum" totalsRowDxfId="11" dataCellStyle="Unos"/>
    <tableColumn id="4" name="Smještaj" totalsRowFunction="sum" totalsRowDxfId="10" dataCellStyle="Unos"/>
    <tableColumn id="5" name="Gradski prijevoz _x000a_(gorivo, iznajmljeni automobil, taksi)" totalsRowFunction="sum" totalsRowDxfId="9" dataCellStyle="Unos"/>
    <tableColumn id="6" name="Obroci i napojnice" totalsRowFunction="sum" totalsRowDxfId="8" dataCellStyle="Unos"/>
    <tableColumn id="7" name="Konferencije i seminari" totalsRowFunction="sum" totalsRowDxfId="7" dataCellStyle="Unos"/>
    <tableColumn id="8" name="Kilometri" totalsRowFunction="sum" totalsRowDxfId="6" dataCellStyle="Unos"/>
    <tableColumn id="9" name="Naknada za prijeđene kilometre" totalsRowFunction="sum" dataDxfId="5" totalsRowDxfId="4" dataCellStyle="Unos">
      <calculatedColumnFormula>IF('Izvješće o troškovima'!I10&lt;&gt;"",'Izvješće o troškovima'!I10*CijenaKilometra,"")</calculatedColumnFormula>
    </tableColumn>
    <tableColumn id="10" name="Razno" totalsRowFunction="sum" totalsRowDxfId="3" dataCellStyle="Unos"/>
    <tableColumn id="11" name="Tečaj" totalsRowDxfId="2" dataCellStyle="Unos"/>
    <tableColumn id="12" name="Valuta troška" totalsRowDxfId="1" dataCellStyle="Valuta"/>
    <tableColumn id="13" name="Ukupno" totalsRowFunction="sum" totalsRowDxfId="0" dataCellStyle="Valuta">
      <calculatedColumnFormula>IFERROR(IF(OR('Izvješće o troškovima'!$L10="",'Izvješće o troškovima'!$L10=1),SUM('Izvješće o troškovima'!$J10:$K10,'Izvješće o troškovima'!$D10:$H10)*1,SUM('Izvješće o troškovima'!$J10:$K10,'Izvješće o troškovima'!$D10:$H10)/'Izvješće o troškovima'!$L10),"")</calculatedColumnFormula>
    </tableColumn>
  </tableColumns>
  <tableStyleInfo name="Izvješće o putnim troškovima" showFirstColumn="0" showLastColumn="0" showRowStripes="1" showColumnStripes="0"/>
  <extLst>
    <ext xmlns:x14="http://schemas.microsoft.com/office/spreadsheetml/2009/9/main" uri="{504A1905-F514-4f6f-8877-14C23A59335A}">
      <x14:table altTextSummary="Popis pojedinosti o troškovima, kao što su Datum, Opis, Cijena zrakoplovne karte, Smještaj, Gradski prijevoz, Obroci i napojnice, Konferencije i seminari, Prijeđeni kilometri, Naknada za prijeđene kilometre, Razno, Tečaj, Valuta troška i Ukupno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26.625" customWidth="1"/>
    <col min="4" max="4" width="19.625" customWidth="1"/>
    <col min="5" max="5" width="11.625" customWidth="1"/>
    <col min="6" max="6" width="34.375" customWidth="1"/>
    <col min="7" max="8" width="13.625" customWidth="1"/>
    <col min="9" max="9" width="11.625" customWidth="1"/>
    <col min="10" max="10" width="23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27" t="s">
        <v>0</v>
      </c>
      <c r="C1" s="27"/>
      <c r="D1" s="27"/>
      <c r="E1" s="27"/>
      <c r="F1" s="27"/>
      <c r="G1" s="12"/>
      <c r="H1" s="12"/>
      <c r="I1" s="12"/>
      <c r="J1" s="1"/>
      <c r="K1" s="1"/>
      <c r="L1" s="1"/>
      <c r="M1" s="1"/>
      <c r="N1" s="1"/>
    </row>
    <row r="2" spans="2:14" ht="15" customHeight="1" x14ac:dyDescent="0.25">
      <c r="B2" s="13"/>
    </row>
    <row r="3" spans="2:14" ht="30" customHeight="1" x14ac:dyDescent="0.25">
      <c r="B3" s="14" t="s">
        <v>1</v>
      </c>
      <c r="C3" s="19" t="s">
        <v>6</v>
      </c>
      <c r="D3" s="24" t="s">
        <v>13</v>
      </c>
      <c r="E3" s="25"/>
      <c r="F3" s="26"/>
      <c r="G3" s="28" t="s">
        <v>17</v>
      </c>
      <c r="H3" s="28"/>
      <c r="I3" s="24" t="s">
        <v>20</v>
      </c>
      <c r="J3" s="25"/>
      <c r="K3" s="26"/>
      <c r="L3" s="22">
        <v>0.32</v>
      </c>
      <c r="M3" s="15"/>
    </row>
    <row r="4" spans="2:14" ht="8.1" customHeight="1" x14ac:dyDescent="0.25">
      <c r="B4" s="13"/>
      <c r="F4" s="13"/>
      <c r="G4" s="16"/>
      <c r="H4" s="17"/>
      <c r="J4" s="13"/>
      <c r="K4" s="13"/>
    </row>
    <row r="5" spans="2:14" ht="30" customHeight="1" x14ac:dyDescent="0.25">
      <c r="B5" s="14" t="s">
        <v>2</v>
      </c>
      <c r="C5" s="19" t="s">
        <v>7</v>
      </c>
      <c r="D5" s="24" t="s">
        <v>14</v>
      </c>
      <c r="E5" s="25"/>
      <c r="F5" s="26"/>
      <c r="G5" s="29">
        <f ca="1">TODAY()</f>
        <v>43119</v>
      </c>
      <c r="H5" s="29"/>
      <c r="I5" s="24" t="s">
        <v>21</v>
      </c>
      <c r="J5" s="25"/>
      <c r="K5" s="26"/>
      <c r="L5" s="22">
        <f>UkupnaNaknada</f>
        <v>3292.6533333333341</v>
      </c>
      <c r="M5" s="15"/>
    </row>
    <row r="6" spans="2:14" ht="8.1" customHeight="1" x14ac:dyDescent="0.25">
      <c r="B6" s="13"/>
      <c r="C6" s="18"/>
      <c r="D6" s="13"/>
      <c r="E6" s="13"/>
      <c r="F6" s="13"/>
      <c r="L6" s="17"/>
    </row>
    <row r="7" spans="2:14" ht="30" customHeight="1" x14ac:dyDescent="0.25">
      <c r="B7" s="14" t="s">
        <v>3</v>
      </c>
      <c r="C7" s="7" t="str">
        <f ca="1">IF(MIN(B10:B13)=MAX(B10:B13),TEXT(MIN(B10:B13),"m.d.yy."),"Od "&amp;TEXT(MIN(B10:B13),"m.d.yy.")&amp;" do "&amp;TEXT(MAX(B10:B13),"m.d.yy."))</f>
        <v>Od 12.20.17. do 12.25.17.</v>
      </c>
      <c r="D7" s="13"/>
      <c r="E7" s="13"/>
      <c r="F7" s="13"/>
    </row>
    <row r="8" spans="2:14" ht="15" customHeight="1" x14ac:dyDescent="0.25">
      <c r="B8" s="13"/>
      <c r="C8" s="17"/>
      <c r="F8" s="13"/>
      <c r="G8" s="13"/>
      <c r="H8" s="13"/>
    </row>
    <row r="9" spans="2:14" ht="36" customHeight="1" x14ac:dyDescent="0.25">
      <c r="B9" s="2" t="s">
        <v>4</v>
      </c>
      <c r="C9" s="6" t="s">
        <v>8</v>
      </c>
      <c r="D9" s="6" t="s">
        <v>15</v>
      </c>
      <c r="E9" s="6" t="s">
        <v>16</v>
      </c>
      <c r="F9" s="6" t="s">
        <v>29</v>
      </c>
      <c r="G9" s="6" t="s">
        <v>18</v>
      </c>
      <c r="H9" s="6" t="s">
        <v>19</v>
      </c>
      <c r="I9" s="6" t="s">
        <v>22</v>
      </c>
      <c r="J9" s="6" t="s">
        <v>23</v>
      </c>
      <c r="K9" s="6" t="s">
        <v>24</v>
      </c>
      <c r="L9" s="2" t="s">
        <v>25</v>
      </c>
      <c r="M9" s="2" t="s">
        <v>26</v>
      </c>
      <c r="N9" s="6" t="s">
        <v>5</v>
      </c>
    </row>
    <row r="10" spans="2:14" ht="30" customHeight="1" x14ac:dyDescent="0.25">
      <c r="B10" s="21">
        <f ca="1">TODAY()-30</f>
        <v>43089</v>
      </c>
      <c r="C10" s="3" t="s">
        <v>9</v>
      </c>
      <c r="D10" s="10">
        <v>350</v>
      </c>
      <c r="E10" s="10">
        <v>150</v>
      </c>
      <c r="F10" s="10">
        <v>45</v>
      </c>
      <c r="G10" s="10">
        <v>12</v>
      </c>
      <c r="H10" s="10">
        <v>50</v>
      </c>
      <c r="I10" s="10">
        <v>35</v>
      </c>
      <c r="J10" s="10">
        <f>IF('Izvješće o troškovima'!I10&lt;&gt;"",'Izvješće o troškovima'!I10*CijenaKilometra,"")</f>
        <v>11.200000000000001</v>
      </c>
      <c r="K10" s="10"/>
      <c r="L10" s="10">
        <v>0.20399999999999999</v>
      </c>
      <c r="M10" s="8" t="s">
        <v>28</v>
      </c>
      <c r="N10" s="8">
        <f>IFERROR(IF(OR('Izvješće o troškovima'!$L10="",'Izvješće o troškovima'!$L10=1),SUM('Izvješće o troškovima'!$J10:$K10,'Izvješće o troškovima'!$D10:$H10)*1,SUM('Izvješće o troškovima'!$J10:$K10,'Izvješće o troškovima'!$D10:$H10)/'Izvješće o troškovima'!$L10),"")</f>
        <v>3030.3921568627457</v>
      </c>
    </row>
    <row r="11" spans="2:14" ht="30" customHeight="1" x14ac:dyDescent="0.25">
      <c r="B11" s="21">
        <f t="shared" ref="B11:B12" ca="1" si="0">TODAY()-30</f>
        <v>43089</v>
      </c>
      <c r="C11" s="3" t="s">
        <v>10</v>
      </c>
      <c r="D11" s="10"/>
      <c r="E11" s="10"/>
      <c r="F11" s="10"/>
      <c r="G11" s="10">
        <v>24.3</v>
      </c>
      <c r="H11" s="10"/>
      <c r="I11" s="10">
        <v>12</v>
      </c>
      <c r="J11" s="10">
        <f>IF('Izvješće o troškovima'!I11&lt;&gt;"",'Izvješće o troškovima'!I11*CijenaKilometra,"")</f>
        <v>3.84</v>
      </c>
      <c r="K11" s="10"/>
      <c r="L11" s="10">
        <v>0.20399999999999999</v>
      </c>
      <c r="M11" s="8" t="s">
        <v>28</v>
      </c>
      <c r="N11" s="8">
        <f>IFERROR(IF(OR('Izvješće o troškovima'!$L11="",'Izvješće o troškovima'!$L11=1),SUM('Izvješće o troškovima'!$J11:$K11,'Izvješće o troškovima'!$D11:$H11)*1,SUM('Izvješće o troškovima'!$J11:$K11,'Izvješće o troškovima'!$D11:$H11)/'Izvješće o troškovima'!$L11),"")</f>
        <v>137.94117647058826</v>
      </c>
    </row>
    <row r="12" spans="2:14" ht="30" customHeight="1" x14ac:dyDescent="0.25">
      <c r="B12" s="21">
        <f t="shared" ca="1" si="0"/>
        <v>43089</v>
      </c>
      <c r="C12" s="3" t="s">
        <v>11</v>
      </c>
      <c r="D12" s="10"/>
      <c r="E12" s="10"/>
      <c r="F12" s="10"/>
      <c r="G12" s="10"/>
      <c r="H12" s="10">
        <v>100</v>
      </c>
      <c r="I12" s="10">
        <v>6</v>
      </c>
      <c r="J12" s="10">
        <f>IF('Izvješće o troškovima'!I12&lt;&gt;"",'Izvješće o troškovima'!I12*CijenaKilometra,"")</f>
        <v>1.92</v>
      </c>
      <c r="K12" s="10"/>
      <c r="L12" s="10">
        <v>1</v>
      </c>
      <c r="M12" s="8" t="s">
        <v>30</v>
      </c>
      <c r="N12" s="8">
        <f>IFERROR(IF(OR('Izvješće o troškovima'!$L12="",'Izvješće o troškovima'!$L12=1),SUM('Izvješće o troškovima'!$J12:$K12,'Izvješće o troškovima'!$D12:$H12)*1,SUM('Izvješće o troškovima'!$J12:$K12,'Izvješće o troškovima'!$D12:$H12)/'Izvješće o troškovima'!$L12),"")</f>
        <v>101.92</v>
      </c>
    </row>
    <row r="13" spans="2:14" ht="30" customHeight="1" x14ac:dyDescent="0.25">
      <c r="B13" s="21">
        <f ca="1">TODAY()-25</f>
        <v>43094</v>
      </c>
      <c r="C13" s="3" t="s">
        <v>12</v>
      </c>
      <c r="D13" s="10"/>
      <c r="E13" s="10"/>
      <c r="F13" s="10"/>
      <c r="G13" s="10"/>
      <c r="H13" s="10"/>
      <c r="I13" s="10">
        <v>70</v>
      </c>
      <c r="J13" s="10">
        <f>IF('Izvješće o troškovima'!I13&lt;&gt;"",'Izvješće o troškovima'!I13*CijenaKilometra,"")</f>
        <v>22.400000000000002</v>
      </c>
      <c r="K13" s="10"/>
      <c r="L13" s="10">
        <v>1</v>
      </c>
      <c r="M13" s="8" t="s">
        <v>30</v>
      </c>
      <c r="N13" s="8">
        <f>IFERROR(IF(OR('Izvješće o troškovima'!$L13="",'Izvješće o troškovima'!$L13=1),SUM('Izvješće o troškovima'!$J13:$K13,'Izvješće o troškovima'!$D13:$H13)*1,SUM('Izvješće o troškovima'!$J13:$K13,'Izvješće o troškovima'!$D13:$H13)/'Izvješće o troškovima'!$L13),"")</f>
        <v>22.400000000000002</v>
      </c>
    </row>
    <row r="14" spans="2:14" ht="30" customHeight="1" x14ac:dyDescent="0.25">
      <c r="B14" s="9" t="s">
        <v>27</v>
      </c>
      <c r="C14" s="4"/>
      <c r="D14" s="5">
        <f>SUBTOTAL(109,Troškovi[Cijena zrakoplovne karte])</f>
        <v>350</v>
      </c>
      <c r="E14" s="5">
        <f>SUBTOTAL(109,Troškovi[Smještaj])</f>
        <v>150</v>
      </c>
      <c r="F14" s="11">
        <f>SUBTOTAL(109,Troškovi[Gradski prijevoz 
(gorivo, iznajmljeni automobil, taksi)])</f>
        <v>45</v>
      </c>
      <c r="G14" s="5">
        <f>SUBTOTAL(109,Troškovi[Obroci i napojnice])</f>
        <v>36.299999999999997</v>
      </c>
      <c r="H14" s="5">
        <f>SUBTOTAL(109,Troškovi[Konferencije i seminari])</f>
        <v>150</v>
      </c>
      <c r="I14" s="5">
        <f>SUBTOTAL(109,Troškovi[Kilometri])</f>
        <v>123</v>
      </c>
      <c r="J14" s="5">
        <f>SUBTOTAL(109,Troškovi[Naknada za prijeđene kilometre])</f>
        <v>39.36</v>
      </c>
      <c r="K14" s="5">
        <f>SUBTOTAL(109,Troškovi[Razno])</f>
        <v>0</v>
      </c>
      <c r="L14" s="20"/>
      <c r="M14" s="20"/>
      <c r="N14" s="23">
        <f>SUBTOTAL(109,Troškovi[Ukupno])</f>
        <v>3292.6533333333341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UPOZORENJE" error="Ova se ćelija popunjava automatski. Nemojte prebrisivati podatke u njoj. Prebrisivanjem ćelije uzrokovat ćete pojavu pogrešnih izračuna na radnom listu." sqref="N10:N13"/>
    <dataValidation allowBlank="1" showInputMessage="1" showErrorMessage="1" prompt="Na radnom listu stvorite Izvješće o putnim troškovima. U tablicu unesite opis troška s datumom. Vrijednost u polju Ukupna naknada izračunava se automatski" sqref="A1"/>
    <dataValidation allowBlank="1" showInputMessage="1" showErrorMessage="1" prompt="U ovoj se ćeliji nalazi naslov radnog lista. U ćelije od B3 do L7 unesite pojedinosti o putovanju" sqref="B1:F1"/>
    <dataValidation allowBlank="1" showInputMessage="1" showErrorMessage="1" prompt="Razdoblje se automatski ažurira u ćeliji s desne strane na temelju unosa u tablicu troškova u nastavku" sqref="B7"/>
    <dataValidation allowBlank="1" showInputMessage="1" showErrorMessage="1" prompt="U ovu ćeliju unesite odjel" sqref="C5"/>
    <dataValidation allowBlank="1" showInputMessage="1" showErrorMessage="1" prompt="U ćeliju zdesna unesite odjel" sqref="B5"/>
    <dataValidation allowBlank="1" showInputMessage="1" showErrorMessage="1" prompt="U ovu ćeliju unesite ime" sqref="C3"/>
    <dataValidation allowBlank="1" showInputMessage="1" showErrorMessage="1" prompt="U ćeliju zdesna unesite ime" sqref="B3"/>
    <dataValidation type="custom" errorStyle="warning" allowBlank="1" showInputMessage="1" showErrorMessage="1" error="Tu ćeliju nemojte prebrisivati. Prebrisivanjem ćelije uzrokovat ćete pojavu pogrešnih izračuna na radnom listu" prompt="Razdoblje se automatski ažurira u ćeliji na temelju unosa u tablicu troškova u nastavku" sqref="C7">
      <formula1>LEN(C7)=""</formula1>
    </dataValidation>
    <dataValidation allowBlank="1" showInputMessage="1" showErrorMessage="1" prompt="U ovu ćeliju unesite datum podnošenja" sqref="G5"/>
    <dataValidation allowBlank="1" showInputMessage="1" showErrorMessage="1" prompt="U ćeliju zdesna unesite datum podnošenja izvješća o troškovima" sqref="D5"/>
    <dataValidation allowBlank="1" showInputMessage="1" showErrorMessage="1" prompt="U ovu ćeliju unesite ime odobravatelja" sqref="G3:H3"/>
    <dataValidation allowBlank="1" showInputMessage="1" showErrorMessage="1" prompt="U ćeliju zdesna unesite ime osobe koja je odobrila troškove" sqref="D3"/>
    <dataValidation allowBlank="1" showInputMessage="1" showErrorMessage="1" prompt="U ćeliji zdesna automatski se izračunava ukupna naknada" sqref="I5"/>
    <dataValidation allowBlank="1" showInputMessage="1" showErrorMessage="1" prompt="U ćeliju zdesna unesite naknadu po prijeđenom kilometru" sqref="I3"/>
    <dataValidation allowBlank="1" showInputMessage="1" showErrorMessage="1" prompt="U ovu ćeliju unesite naknadu po prijeđenom kilometru" sqref="L3"/>
    <dataValidation allowBlank="1" showInputMessage="1" showErrorMessage="1" prompt="U ovoj se ćeliji automatski izračunava ukupna naknada" sqref="L5"/>
    <dataValidation allowBlank="1" showInputMessage="1" showErrorMessage="1" prompt="U ovom se stupcu pod naslovom automatski izračunava ukupni iznos za svaki redak" sqref="N9"/>
    <dataValidation allowBlank="1" showInputMessage="1" showErrorMessage="1" prompt="U ovaj stupac pod ovim naslovom unesite valutu troška" sqref="M9"/>
    <dataValidation allowBlank="1" showInputMessage="1" showErrorMessage="1" prompt="U ovaj stupac pod ovim naslovom unesite tečaj" sqref="L9"/>
    <dataValidation allowBlank="1" showInputMessage="1" showErrorMessage="1" prompt="U ovaj stupac ispod ovog naslova unesite iznos raznih troškova" sqref="K9"/>
    <dataValidation allowBlank="1" showInputMessage="1" showErrorMessage="1" prompt="U ovom se stupcu ispod naslova automatski izračunava naknada za prijeđene kilometre" sqref="J9"/>
    <dataValidation allowBlank="1" showInputMessage="1" showErrorMessage="1" prompt="U ovaj stupac ispod naslova unesite prijeđene kilometre" sqref="I9"/>
    <dataValidation allowBlank="1" showInputMessage="1" showErrorMessage="1" prompt="U ovaj stupac ispod naslova unesite iznos troškova za seminare i konferencije" sqref="H9"/>
    <dataValidation allowBlank="1" showInputMessage="1" showErrorMessage="1" prompt="U ovaj stupac ispod naslova unesite iznos troškova za obroke i napojnice" sqref="G9"/>
    <dataValidation allowBlank="1" showInputMessage="1" showErrorMessage="1" prompt="U ovaj stupac ispod naslova unesite iznos troškova za gradski prijevoz" sqref="F9"/>
    <dataValidation allowBlank="1" showInputMessage="1" showErrorMessage="1" prompt="U ovaj stupac ispod naslova unesite iznos troškova za smještaj" sqref="E9"/>
    <dataValidation allowBlank="1" showInputMessage="1" showErrorMessage="1" prompt="U ovaj stupac ispod naslova unesite iznos troškova zrakoplovnu kartu" sqref="D9"/>
    <dataValidation allowBlank="1" showInputMessage="1" showErrorMessage="1" prompt="U ovaj stupac ispod naslova unesite opis troška" sqref="C9"/>
    <dataValidation allowBlank="1" showInputMessage="1" showErrorMessage="1" prompt="U ovaj stupac ispod naslova unesite datum troška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 N10:N13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Izvješće o troškovima</vt:lpstr>
      <vt:lpstr>CijenaKilometra</vt:lpstr>
      <vt:lpstr>'Izvješće o troškovima'!Ispis_naslova</vt:lpstr>
      <vt:lpstr>NazivStupca1</vt:lpstr>
      <vt:lpstr>UkupnaNaknada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2017-03-08T06:18:36Z</dcterms:created>
  <dcterms:modified xsi:type="dcterms:W3CDTF">2018-01-19T09:55:51Z</dcterms:modified>
</cp:coreProperties>
</file>