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HRV\Desktop\25\"/>
    </mc:Choice>
  </mc:AlternateContent>
  <bookViews>
    <workbookView xWindow="0" yWindow="0" windowWidth="15360" windowHeight="6555" tabRatio="685"/>
  </bookViews>
  <sheets>
    <sheet name="Izvješće o mjesečnom proračunu" sheetId="4" r:id="rId1"/>
    <sheet name="Mjesečni izdaci" sheetId="1" r:id="rId2"/>
    <sheet name="Dodatni podaci" sheetId="5" r:id="rId3"/>
  </sheets>
  <definedNames>
    <definedName name="_xlnm.Print_Titles" localSheetId="0">'Izvješće o mjesečnom proračunu'!$J:$J,'Izvješće o mjesečnom proračunu'!$10:$10</definedName>
    <definedName name="_xlnm.Print_Titles" localSheetId="1">'Mjesečni izdaci'!$2:$2</definedName>
    <definedName name="ProračunskaKategorija">PretraživanjeProračunskihKategorija[Polje s vrijednostima kategorije proračuna]</definedName>
    <definedName name="Rezač_Kategorija">#N/A</definedName>
  </definedNames>
  <calcPr calcId="152511"/>
  <pivotCaches>
    <pivotCache cacheId="5" r:id="rId4"/>
    <pivotCache cacheId="8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" i="1"/>
  <c r="F62" i="1"/>
  <c r="E62" i="1"/>
  <c r="D6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G13" i="4"/>
  <c r="G8" i="4"/>
  <c r="G4" i="4"/>
  <c r="G3" i="4"/>
  <c r="D17" i="4" l="1"/>
  <c r="D11" i="4"/>
  <c r="G5" i="4" l="1"/>
</calcChain>
</file>

<file path=xl/sharedStrings.xml><?xml version="1.0" encoding="utf-8"?>
<sst xmlns="http://schemas.openxmlformats.org/spreadsheetml/2006/main" count="197" uniqueCount="99">
  <si>
    <t>Kategorija</t>
  </si>
  <si>
    <t>Opis</t>
  </si>
  <si>
    <t>Planirani trošak</t>
  </si>
  <si>
    <t>Stvarni trošak</t>
  </si>
  <si>
    <t>Razlika</t>
  </si>
  <si>
    <t>Troškovi stanovanja</t>
  </si>
  <si>
    <t>Pribor</t>
  </si>
  <si>
    <t>Voda i odvodnja</t>
  </si>
  <si>
    <t>Struja</t>
  </si>
  <si>
    <t>Održavanje</t>
  </si>
  <si>
    <t>Plin</t>
  </si>
  <si>
    <t>Kredit ili najamnina</t>
  </si>
  <si>
    <t>Prijevoz</t>
  </si>
  <si>
    <t>Cijena prijevoza autobusom/taksijem</t>
  </si>
  <si>
    <t>Gorivo</t>
  </si>
  <si>
    <t>Osiguranje</t>
  </si>
  <si>
    <t>Kuća</t>
  </si>
  <si>
    <t>Zdravstveno</t>
  </si>
  <si>
    <t>Životno</t>
  </si>
  <si>
    <t>Hrana</t>
  </si>
  <si>
    <t>Namirnice</t>
  </si>
  <si>
    <t>Hrana u restoranima</t>
  </si>
  <si>
    <t>Medicinske potrepštine</t>
  </si>
  <si>
    <t>Odjeća</t>
  </si>
  <si>
    <t>Zabava</t>
  </si>
  <si>
    <t>Kino</t>
  </si>
  <si>
    <t>Koncerti</t>
  </si>
  <si>
    <t>Sportski događaji</t>
  </si>
  <si>
    <t>Kazalište</t>
  </si>
  <si>
    <t>Darovi i dobrotvorni prilozi</t>
  </si>
  <si>
    <t>Dobrotvorni prilozi 1</t>
  </si>
  <si>
    <t>Dobrotvorni prilozi 2</t>
  </si>
  <si>
    <t>Kućni ljubimci</t>
  </si>
  <si>
    <t>Igračke</t>
  </si>
  <si>
    <t>Osobna njega</t>
  </si>
  <si>
    <t>Frizer i manikura</t>
  </si>
  <si>
    <t>Usluge kemijskog čišćenja</t>
  </si>
  <si>
    <t>Video/DVD (najam)</t>
  </si>
  <si>
    <t>Video/DVD (kupnja)</t>
  </si>
  <si>
    <t>Krediti</t>
  </si>
  <si>
    <t>Studentski</t>
  </si>
  <si>
    <t>Osobni</t>
  </si>
  <si>
    <t>Kreditna kartica 1</t>
  </si>
  <si>
    <t>Kreditna kartica 2</t>
  </si>
  <si>
    <t>Kreditna kartica 3</t>
  </si>
  <si>
    <t>Porez</t>
  </si>
  <si>
    <t>Državni</t>
  </si>
  <si>
    <t>Županijski</t>
  </si>
  <si>
    <t>Lokalni</t>
  </si>
  <si>
    <t>Prihod 1</t>
  </si>
  <si>
    <t>Dodatni prihod</t>
  </si>
  <si>
    <t>Ukupni prihod</t>
  </si>
  <si>
    <t>Otplata kredita za automobil</t>
  </si>
  <si>
    <t>Telefon (kod kuće)</t>
  </si>
  <si>
    <t>Telefon (mobilni)</t>
  </si>
  <si>
    <t xml:space="preserve">Licenciranje </t>
  </si>
  <si>
    <t>Usluga čišćenja kuće</t>
  </si>
  <si>
    <t>Kazne za parkiranje</t>
  </si>
  <si>
    <t>Štednja ili ulaganja</t>
  </si>
  <si>
    <t>Mirovinska štednja</t>
  </si>
  <si>
    <t>Ulaganja</t>
  </si>
  <si>
    <t>Fitness centar</t>
  </si>
  <si>
    <t>Kabelska/satelitska TV</t>
  </si>
  <si>
    <t>Glazba (CD-ovi, preuzimanja itd.)</t>
  </si>
  <si>
    <t>Odvoz i recikliranje otpada</t>
  </si>
  <si>
    <t>Prirodni plin / nafta</t>
  </si>
  <si>
    <t>Internetske usluge</t>
  </si>
  <si>
    <t>Pregled stvarnog troška</t>
  </si>
  <si>
    <t>Dar 1</t>
  </si>
  <si>
    <t>Dar 2</t>
  </si>
  <si>
    <t>Polje s vrijednostima kategorije proračuna</t>
  </si>
  <si>
    <t>Djeca</t>
  </si>
  <si>
    <t>Prihod 2</t>
  </si>
  <si>
    <t>Instrukcije</t>
  </si>
  <si>
    <t>Školski pribor</t>
  </si>
  <si>
    <t>Vannastavne aktivnosti</t>
  </si>
  <si>
    <t>Njega</t>
  </si>
  <si>
    <t>Prihod</t>
  </si>
  <si>
    <t>Izdaci</t>
  </si>
  <si>
    <t>Saldo</t>
  </si>
  <si>
    <t>Pregled proračuna</t>
  </si>
  <si>
    <t>Sažetak proračuna</t>
  </si>
  <si>
    <t>STVARNO</t>
  </si>
  <si>
    <t>PLANIRANO</t>
  </si>
  <si>
    <t xml:space="preserve">Stvarni saldo </t>
  </si>
  <si>
    <t>(Stvarno  minus izdaci)</t>
  </si>
  <si>
    <t>(Stvarno minus planirano)</t>
  </si>
  <si>
    <t>Planirani saldo</t>
  </si>
  <si>
    <t>(Planirano minus izdaci)</t>
  </si>
  <si>
    <t>Zaokretna tablica grafikona pregleda proračuna</t>
  </si>
  <si>
    <t>Mjesečni izdaci</t>
  </si>
  <si>
    <t>Popis s vrijednostima za kategoriju detalja proračuna</t>
  </si>
  <si>
    <t>Ukupno</t>
  </si>
  <si>
    <r>
      <t>Desnom tipkom miša kliknite zaokretnu tablicu u nastavku pa kliknite</t>
    </r>
    <r>
      <rPr>
        <b/>
        <i/>
        <sz val="10"/>
        <color theme="1"/>
        <rFont val="Franklin Gothic Book"/>
        <family val="2"/>
        <scheme val="minor"/>
      </rPr>
      <t>Osvježi</t>
    </r>
    <r>
      <rPr>
        <i/>
        <sz val="10"/>
        <color theme="1"/>
        <rFont val="Franklin Gothic Book"/>
        <family val="2"/>
        <scheme val="minor"/>
      </rPr>
      <t xml:space="preserve"> da biste ažurirali</t>
    </r>
  </si>
  <si>
    <t>Ukupni zbroj</t>
  </si>
  <si>
    <t>Zbroj od Planirani trošak</t>
  </si>
  <si>
    <t>Zbroj od Stvarni trošak</t>
  </si>
  <si>
    <t>Zbroj od Razlika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</si>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</sst>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kn&quot;"/>
  </numFmts>
  <fonts count="11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0" fillId="2" borderId="2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165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/>
    <xf numFmtId="0" fontId="4" fillId="2" borderId="5" xfId="2" applyFont="1" applyFill="1" applyBorder="1" applyAlignment="1">
      <alignment horizontal="left" vertical="center" indent="2"/>
    </xf>
    <xf numFmtId="165" fontId="0" fillId="2" borderId="5" xfId="0" applyNumberFormat="1" applyFill="1" applyBorder="1"/>
    <xf numFmtId="165" fontId="2" fillId="2" borderId="6" xfId="2" applyNumberFormat="1" applyFill="1" applyBorder="1" applyAlignment="1">
      <alignment vertical="center" textRotation="90"/>
    </xf>
    <xf numFmtId="0" fontId="4" fillId="2" borderId="5" xfId="2" applyFont="1" applyFill="1" applyBorder="1" applyAlignment="1">
      <alignment vertical="center"/>
    </xf>
    <xf numFmtId="165" fontId="2" fillId="2" borderId="2" xfId="2" applyNumberFormat="1" applyFill="1" applyBorder="1" applyAlignment="1">
      <alignment vertical="center" textRotation="90"/>
    </xf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165" fontId="2" fillId="2" borderId="3" xfId="2" applyNumberForma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8" fillId="0" borderId="0" xfId="0" applyFont="1" applyAlignment="1">
      <alignment vertical="center"/>
    </xf>
    <xf numFmtId="166" fontId="0" fillId="2" borderId="0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10" fillId="0" borderId="0" xfId="0" pivotButton="1" applyFont="1"/>
    <xf numFmtId="0" fontId="10" fillId="0" borderId="0" xfId="0" applyFont="1"/>
    <xf numFmtId="167" fontId="0" fillId="2" borderId="0" xfId="0" applyNumberFormat="1" applyFill="1" applyBorder="1"/>
    <xf numFmtId="167" fontId="6" fillId="2" borderId="0" xfId="0" applyNumberFormat="1" applyFont="1" applyFill="1" applyBorder="1"/>
    <xf numFmtId="167" fontId="0" fillId="0" borderId="0" xfId="0" applyNumberFormat="1"/>
    <xf numFmtId="167" fontId="0" fillId="0" borderId="0" xfId="0" applyNumberFormat="1" applyFont="1" applyFill="1" applyBorder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7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7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</cellXfs>
  <cellStyles count="3">
    <cellStyle name="Naslov" xfId="1" builtinId="15"/>
    <cellStyle name="Naslov 1" xfId="2" builtinId="16" customBuiltin="1"/>
    <cellStyle name="Normalno" xfId="0" builtinId="0" customBuiltin="1"/>
  </cellStyles>
  <dxfs count="29">
    <dxf>
      <font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numFmt numFmtId="167" formatCode="#,##0\ &quot;kn&quot;"/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numFmt numFmtId="0" formatCode="General"/>
    </dxf>
    <dxf>
      <numFmt numFmtId="167" formatCode="#,##0\ &quot;kn&quot;"/>
    </dxf>
    <dxf>
      <numFmt numFmtId="167" formatCode="#,##0\ &quot;kn&quot;"/>
    </dxf>
    <dxf>
      <numFmt numFmtId="167" formatCode="#,##0\ &quot;kn&quot;"/>
    </dxf>
    <dxf>
      <numFmt numFmtId="167" formatCode="#,##0\ &quot;kn&quot;"/>
    </dxf>
    <dxf>
      <numFmt numFmtId="167" formatCode="#,##0\ &quot;kn&quot;"/>
    </dxf>
    <dxf>
      <numFmt numFmtId="167" formatCode="#,##0\ &quot;kn&quot;"/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167" formatCode="#,##0\ &quot;kn&quot;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28"/>
      <tableStyleElement type="headerRow" dxfId="27"/>
    </tableStyle>
    <tableStyle name="Family Budget PivotTable" table="0" count="5">
      <tableStyleElement type="wholeTable" dxfId="26"/>
      <tableStyleElement type="headerRow" dxfId="25"/>
      <tableStyleElement type="totalRow" dxfId="24"/>
      <tableStyleElement type="firstRowStripe" dxfId="23"/>
      <tableStyleElement type="pageFieldLabels" dxfId="22"/>
    </tableStyle>
    <tableStyle name="Family Budget Table Style" pivot="0" count="4">
      <tableStyleElement type="wholeTable" dxfId="21"/>
      <tableStyleElement type="headerRow" dxfId="20"/>
      <tableStyleElement type="totalRow" dxfId="19"/>
      <tableStyleElement type="firstRowStripe" dxfId="18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budget_TP103458069.xltx]Dodatni podaci!Sažetakproračuna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'Dodatni podaci'!$C$2</c:f>
              <c:strCache>
                <c:ptCount val="1"/>
                <c:pt idx="0">
                  <c:v>Zbroj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'Dodatni podaci'!$B$3:$B$15</c:f>
              <c:strCache>
                <c:ptCount val="12"/>
                <c:pt idx="0">
                  <c:v>Djeca</c:v>
                </c:pt>
                <c:pt idx="1">
                  <c:v>Zabava</c:v>
                </c:pt>
                <c:pt idx="2">
                  <c:v>Hrana</c:v>
                </c:pt>
                <c:pt idx="3">
                  <c:v>Darovi i dobrotvorni prilozi</c:v>
                </c:pt>
                <c:pt idx="4">
                  <c:v>Troškovi stanovanja</c:v>
                </c:pt>
                <c:pt idx="5">
                  <c:v>Osiguranje</c:v>
                </c:pt>
                <c:pt idx="6">
                  <c:v>Krediti</c:v>
                </c:pt>
                <c:pt idx="7">
                  <c:v>Osobna njega</c:v>
                </c:pt>
                <c:pt idx="8">
                  <c:v>Kućni ljubimci</c:v>
                </c:pt>
                <c:pt idx="9">
                  <c:v>Štednja ili ulaganja</c:v>
                </c:pt>
                <c:pt idx="10">
                  <c:v>Porez</c:v>
                </c:pt>
                <c:pt idx="11">
                  <c:v>Prijevoz</c:v>
                </c:pt>
              </c:strCache>
            </c:strRef>
          </c:cat>
          <c:val>
            <c:numRef>
              <c:f>'Dodatni podaci'!$C$3:$C$15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jese&#269;ni izda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zvje&#353;&#263;e o mjese&#269;nom prora&#269;un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Unesite izdatke" descr="&quot;&quot;" title="Unesite izdatke button">
          <a:hlinkClick xmlns:r="http://schemas.openxmlformats.org/officeDocument/2006/relationships" r:id="rId1" tooltip="Kliknite da biste vidjeli ili unijeli troškove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Unesite izdatke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PregledProračuna" descr="Pie chart showing percentage of expenses by category" title="Budget Overview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Razdjelnik stranice" title="Razdjelnik stranice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9</xdr:col>
      <xdr:colOff>75142</xdr:colOff>
      <xdr:row>1</xdr:row>
      <xdr:rowOff>71967</xdr:rowOff>
    </xdr:from>
    <xdr:to>
      <xdr:col>12</xdr:col>
      <xdr:colOff>190500</xdr:colOff>
      <xdr:row>6</xdr:row>
      <xdr:rowOff>74083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ja" descr="Click an item in the Slicer to filter the PivotTable below by the selected category. To select multiple categories, hold the Ctrl key." title="Category Slice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88642" y="844550"/>
              <a:ext cx="6465358" cy="1155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Izvješće o proračunu" descr="&quot;&quot;" title="Izvješće o proračunu button">
          <a:hlinkClick xmlns:r="http://schemas.openxmlformats.org/officeDocument/2006/relationships" r:id="rId1" tooltip="Klikom uključite prikaz izvješća o proračunu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Izvješće o proračunu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orisnik" refreshedDate="41228.671852430554" createdVersion="5" refreshedVersion="5" minRefreshableVersion="3" recordCount="59">
  <cacheSource type="worksheet">
    <worksheetSource name="DetaljiProračuna"/>
  </cacheSource>
  <cacheFields count="6">
    <cacheField name="Opis" numFmtId="0">
      <sharedItems count="56">
        <s v="Vannastavne aktivnosti"/>
        <s v="Medicinske potrepštine"/>
        <s v="Školski pribor"/>
        <s v="Instrukcije"/>
        <s v="Koncerti"/>
        <s v="Kazalište"/>
        <s v="Kino"/>
        <s v="Glazba (CD-ovi, preuzimanja itd.)"/>
        <s v="Sportski događaji"/>
        <s v="Video/DVD (kupnja)"/>
        <s v="Video/DVD (najam)"/>
        <s v="Hrana u restoranima"/>
        <s v="Namirnice"/>
        <s v="Dobrotvorni prilozi 1"/>
        <s v="Dobrotvorni prilozi 2"/>
        <s v="Dar 1"/>
        <s v="Dar 2"/>
        <s v="Kabelska/satelitska TV"/>
        <s v="Struja"/>
        <s v="Plin"/>
        <s v="Usluga čišćenja kuće"/>
        <s v="Održavanje"/>
        <s v="Kredit ili najamnina"/>
        <s v="Prirodni plin / nafta"/>
        <s v="Internetske usluge"/>
        <s v="Telefon (mobilni)"/>
        <s v="Telefon (kod kuće)"/>
        <s v="Pribor"/>
        <s v="Odvoz i recikliranje otpada"/>
        <s v="Voda i odvodnja"/>
        <s v="Zdravstveno"/>
        <s v="Kuća"/>
        <s v="Životno"/>
        <s v="Kreditna kartica 1"/>
        <s v="Kreditna kartica 2"/>
        <s v="Kreditna kartica 3"/>
        <s v="Osobni"/>
        <s v="Studentski"/>
        <s v="Odjeća"/>
        <s v="Usluge kemijskog čišćenja"/>
        <s v="Frizer i manikura"/>
        <s v="Fitness centar"/>
        <s v="Hrana"/>
        <s v="Njega"/>
        <s v="Igračke"/>
        <s v="Ulaganja"/>
        <s v="Mirovinska štednja"/>
        <s v="Državni"/>
        <s v="Lokalni"/>
        <s v="Županijski"/>
        <s v="Cijena prijevoza autobusom/taksijem"/>
        <s v="Gorivo"/>
        <s v="Osiguranje"/>
        <s v="Licenciranje "/>
        <s v="Kazne za parkiranje"/>
        <s v="Otplata kredita za automobil"/>
      </sharedItems>
    </cacheField>
    <cacheField name="Kategorija" numFmtId="0">
      <sharedItems count="12">
        <s v="Djeca"/>
        <s v="Zabava"/>
        <s v="Hrana"/>
        <s v="Darovi i dobrotvorni prilozi"/>
        <s v="Troškovi stanovanja"/>
        <s v="Osiguranje"/>
        <s v="Krediti"/>
        <s v="Osobna njega"/>
        <s v="Kućni ljubimci"/>
        <s v="Štednja ili ulaganja"/>
        <s v="Porez"/>
        <s v="Prijevoz"/>
      </sharedItems>
    </cacheField>
    <cacheField name="Planirani trošak" numFmtId="167">
      <sharedItems containsString="0" containsBlank="1" containsNumber="1" containsInteger="1" minValue="0" maxValue="1700"/>
    </cacheField>
    <cacheField name="Stvarni trošak" numFmtId="167">
      <sharedItems containsString="0" containsBlank="1" containsNumber="1" containsInteger="1" minValue="20" maxValue="1700"/>
    </cacheField>
    <cacheField name="Razlika" numFmtId="167">
      <sharedItems containsSemiMixedTypes="0" containsString="0" containsNumber="1" containsInteger="1" minValue="-200" maxValue="200"/>
    </cacheField>
    <cacheField name="Pregled stvarnog troška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Windows korisnik" refreshedDate="41228.671853356478" createdVersion="5" refreshedVersion="5" minRefreshableVersion="3" recordCount="59">
  <cacheSource type="worksheet">
    <worksheetSource name="DetaljiProračuna"/>
  </cacheSource>
  <cacheFields count="6">
    <cacheField name="Opis" numFmtId="0">
      <sharedItems/>
    </cacheField>
    <cacheField name="Kategorija" numFmtId="0">
      <sharedItems count="24">
        <s v="Djeca"/>
        <s v="Zabava"/>
        <s v="Hrana"/>
        <s v="Darovi i dobrotvorni prilozi"/>
        <s v="Troškovi stanovanja"/>
        <s v="Osiguranje"/>
        <s v="Krediti"/>
        <s v="Osobna njega"/>
        <s v="Kućni ljubimci"/>
        <s v="Štednja ili ulaganja"/>
        <s v="Porez"/>
        <s v="Prijevoz"/>
        <s v="Pets" u="1"/>
        <s v="Savings or Investments" u="1"/>
        <s v="Taxes" u="1"/>
        <s v="Food" u="1"/>
        <s v="Insurance" u="1"/>
        <s v="Gifts and Charity" u="1"/>
        <s v="Loans" u="1"/>
        <s v="Personal Care" u="1"/>
        <s v="Transportation" u="1"/>
        <s v="Housing" u="1"/>
        <s v="Children" u="1"/>
        <s v="Entertainment" u="1"/>
      </sharedItems>
    </cacheField>
    <cacheField name="Planirani trošak" numFmtId="167">
      <sharedItems containsString="0" containsBlank="1" containsNumber="1" containsInteger="1" minValue="0" maxValue="1700"/>
    </cacheField>
    <cacheField name="Stvarni trošak" numFmtId="167">
      <sharedItems containsString="0" containsBlank="1" containsNumber="1" containsInteger="1" minValue="20" maxValue="1700"/>
    </cacheField>
    <cacheField name="Razlika" numFmtId="167">
      <sharedItems containsSemiMixedTypes="0" containsString="0" containsNumber="1" containsInteger="1" minValue="-200" maxValue="200"/>
    </cacheField>
    <cacheField name="Pregled stvarnog troška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s v="Vannastavne aktivnosti"/>
    <x v="0"/>
    <n v="40"/>
    <n v="40"/>
    <n v="0"/>
    <n v="40"/>
  </r>
  <r>
    <s v="Medicinske potrepštine"/>
    <x v="0"/>
    <m/>
    <m/>
    <n v="0"/>
    <n v="0"/>
  </r>
  <r>
    <s v="Školski pribor"/>
    <x v="0"/>
    <m/>
    <m/>
    <n v="0"/>
    <n v="0"/>
  </r>
  <r>
    <s v="Instrukcije"/>
    <x v="0"/>
    <n v="100"/>
    <n v="100"/>
    <n v="0"/>
    <n v="100"/>
  </r>
  <r>
    <s v="Koncerti"/>
    <x v="1"/>
    <n v="50"/>
    <n v="40"/>
    <n v="10"/>
    <n v="40"/>
  </r>
  <r>
    <s v="Kazalište"/>
    <x v="1"/>
    <n v="200"/>
    <n v="150"/>
    <n v="50"/>
    <n v="150"/>
  </r>
  <r>
    <s v="Kino"/>
    <x v="1"/>
    <n v="50"/>
    <n v="28"/>
    <n v="22"/>
    <n v="28"/>
  </r>
  <r>
    <s v="Glazba (CD-ovi, preuzimanja itd.)"/>
    <x v="1"/>
    <n v="50"/>
    <n v="30"/>
    <n v="20"/>
    <n v="30"/>
  </r>
  <r>
    <s v="Sportski događaji"/>
    <x v="1"/>
    <n v="0"/>
    <n v="40"/>
    <n v="-40"/>
    <n v="40"/>
  </r>
  <r>
    <s v="Video/DVD (kupnja)"/>
    <x v="1"/>
    <n v="20"/>
    <n v="50"/>
    <n v="-30"/>
    <n v="50"/>
  </r>
  <r>
    <s v="Video/DVD (najam)"/>
    <x v="1"/>
    <n v="30"/>
    <n v="20"/>
    <n v="10"/>
    <n v="20"/>
  </r>
  <r>
    <s v="Hrana u restoranima"/>
    <x v="2"/>
    <n v="1000"/>
    <n v="1200"/>
    <n v="-200"/>
    <n v="1200"/>
  </r>
  <r>
    <s v="Namirnice"/>
    <x v="2"/>
    <n v="100"/>
    <n v="120"/>
    <n v="-20"/>
    <n v="120"/>
  </r>
  <r>
    <s v="Dobrotvorni prilozi 1"/>
    <x v="3"/>
    <n v="75"/>
    <n v="100"/>
    <n v="-25"/>
    <n v="100"/>
  </r>
  <r>
    <s v="Dobrotvorni prilozi 2"/>
    <x v="3"/>
    <n v="25"/>
    <n v="25"/>
    <n v="0"/>
    <n v="25"/>
  </r>
  <r>
    <s v="Dar 1"/>
    <x v="3"/>
    <m/>
    <m/>
    <n v="0"/>
    <n v="0"/>
  </r>
  <r>
    <s v="Dar 2"/>
    <x v="3"/>
    <m/>
    <m/>
    <n v="0"/>
    <n v="0"/>
  </r>
  <r>
    <s v="Kabelska/satelitska TV"/>
    <x v="4"/>
    <n v="100"/>
    <n v="100"/>
    <n v="0"/>
    <n v="100"/>
  </r>
  <r>
    <s v="Struja"/>
    <x v="4"/>
    <n v="45"/>
    <n v="50"/>
    <n v="-5"/>
    <n v="50"/>
  </r>
  <r>
    <s v="Plin"/>
    <x v="4"/>
    <n v="300"/>
    <n v="400"/>
    <n v="-100"/>
    <n v="400"/>
  </r>
  <r>
    <s v="Usluga čišćenja kuće"/>
    <x v="4"/>
    <n v="200"/>
    <m/>
    <n v="200"/>
    <n v="0"/>
  </r>
  <r>
    <s v="Održavanje"/>
    <x v="4"/>
    <n v="200"/>
    <n v="150"/>
    <n v="50"/>
    <n v="150"/>
  </r>
  <r>
    <s v="Kredit ili najamnina"/>
    <x v="4"/>
    <n v="1700"/>
    <n v="1700"/>
    <n v="0"/>
    <n v="1700"/>
  </r>
  <r>
    <s v="Prirodni plin / nafta"/>
    <x v="4"/>
    <m/>
    <m/>
    <n v="0"/>
    <n v="0"/>
  </r>
  <r>
    <s v="Internetske usluge"/>
    <x v="4"/>
    <n v="100"/>
    <n v="100"/>
    <n v="0"/>
    <n v="100"/>
  </r>
  <r>
    <s v="Telefon (mobilni)"/>
    <x v="4"/>
    <n v="60"/>
    <n v="60"/>
    <n v="0"/>
    <n v="60"/>
  </r>
  <r>
    <s v="Telefon (kod kuće)"/>
    <x v="4"/>
    <n v="35"/>
    <n v="39"/>
    <n v="-4"/>
    <n v="39"/>
  </r>
  <r>
    <s v="Pribor"/>
    <x v="4"/>
    <n v="40"/>
    <n v="55"/>
    <n v="-15"/>
    <n v="55"/>
  </r>
  <r>
    <s v="Odvoz i recikliranje otpada"/>
    <x v="4"/>
    <n v="25"/>
    <n v="22"/>
    <n v="3"/>
    <n v="22"/>
  </r>
  <r>
    <s v="Voda i odvodnja"/>
    <x v="4"/>
    <n v="25"/>
    <n v="26"/>
    <n v="-1"/>
    <n v="26"/>
  </r>
  <r>
    <s v="Zdravstveno"/>
    <x v="5"/>
    <n v="400"/>
    <n v="400"/>
    <n v="0"/>
    <n v="400"/>
  </r>
  <r>
    <s v="Kuća"/>
    <x v="5"/>
    <n v="400"/>
    <n v="400"/>
    <n v="0"/>
    <n v="400"/>
  </r>
  <r>
    <s v="Životno"/>
    <x v="5"/>
    <n v="100"/>
    <n v="100"/>
    <n v="0"/>
    <n v="100"/>
  </r>
  <r>
    <s v="Kreditna kartica 1"/>
    <x v="6"/>
    <n v="200"/>
    <n v="200"/>
    <n v="0"/>
    <n v="200"/>
  </r>
  <r>
    <s v="Kreditna kartica 2"/>
    <x v="6"/>
    <m/>
    <m/>
    <n v="0"/>
    <n v="0"/>
  </r>
  <r>
    <s v="Kreditna kartica 3"/>
    <x v="6"/>
    <m/>
    <m/>
    <n v="0"/>
    <n v="0"/>
  </r>
  <r>
    <s v="Osobni"/>
    <x v="6"/>
    <m/>
    <m/>
    <n v="0"/>
    <n v="0"/>
  </r>
  <r>
    <s v="Studentski"/>
    <x v="6"/>
    <m/>
    <m/>
    <n v="0"/>
    <n v="0"/>
  </r>
  <r>
    <s v="Odjeća"/>
    <x v="7"/>
    <n v="150"/>
    <n v="140"/>
    <n v="10"/>
    <n v="140"/>
  </r>
  <r>
    <s v="Usluge kemijskog čišćenja"/>
    <x v="7"/>
    <m/>
    <m/>
    <n v="0"/>
    <n v="0"/>
  </r>
  <r>
    <s v="Frizer i manikura"/>
    <x v="7"/>
    <m/>
    <m/>
    <n v="0"/>
    <n v="0"/>
  </r>
  <r>
    <s v="Fitness centar"/>
    <x v="7"/>
    <m/>
    <m/>
    <n v="0"/>
    <n v="0"/>
  </r>
  <r>
    <s v="Medicinske potrepštine"/>
    <x v="7"/>
    <m/>
    <m/>
    <n v="0"/>
    <n v="0"/>
  </r>
  <r>
    <s v="Hrana"/>
    <x v="8"/>
    <n v="150"/>
    <n v="75"/>
    <n v="75"/>
    <n v="75"/>
  </r>
  <r>
    <s v="Njega"/>
    <x v="8"/>
    <n v="20"/>
    <n v="25"/>
    <n v="-5"/>
    <n v="25"/>
  </r>
  <r>
    <s v="Medicinske potrepštine"/>
    <x v="8"/>
    <m/>
    <m/>
    <n v="0"/>
    <n v="0"/>
  </r>
  <r>
    <s v="Igračke"/>
    <x v="8"/>
    <m/>
    <m/>
    <n v="0"/>
    <n v="0"/>
  </r>
  <r>
    <s v="Ulaganja"/>
    <x v="9"/>
    <n v="200"/>
    <n v="200"/>
    <n v="0"/>
    <n v="200"/>
  </r>
  <r>
    <s v="Mirovinska štednja"/>
    <x v="9"/>
    <m/>
    <m/>
    <n v="0"/>
    <n v="0"/>
  </r>
  <r>
    <s v="Državni"/>
    <x v="10"/>
    <n v="300"/>
    <n v="300"/>
    <n v="0"/>
    <n v="300"/>
  </r>
  <r>
    <s v="Lokalni"/>
    <x v="10"/>
    <m/>
    <m/>
    <n v="0"/>
    <n v="0"/>
  </r>
  <r>
    <s v="Županijski"/>
    <x v="10"/>
    <m/>
    <m/>
    <n v="0"/>
    <n v="0"/>
  </r>
  <r>
    <s v="Cijena prijevoza autobusom/taksijem"/>
    <x v="11"/>
    <n v="100"/>
    <n v="150"/>
    <n v="-50"/>
    <n v="150"/>
  </r>
  <r>
    <s v="Gorivo"/>
    <x v="11"/>
    <n v="450"/>
    <n v="400"/>
    <n v="50"/>
    <n v="400"/>
  </r>
  <r>
    <s v="Osiguranje"/>
    <x v="11"/>
    <n v="300"/>
    <n v="300"/>
    <n v="0"/>
    <n v="300"/>
  </r>
  <r>
    <s v="Licenciranje "/>
    <x v="11"/>
    <n v="25"/>
    <n v="25"/>
    <n v="0"/>
    <n v="25"/>
  </r>
  <r>
    <s v="Održavanje"/>
    <x v="11"/>
    <n v="100"/>
    <n v="50"/>
    <n v="50"/>
    <n v="50"/>
  </r>
  <r>
    <s v="Kazne za parkiranje"/>
    <x v="11"/>
    <m/>
    <m/>
    <n v="0"/>
    <n v="0"/>
  </r>
  <r>
    <s v="Otplata kredita za automobil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BudgetSummaryPivotTable" cacheId="5" applyNumberFormats="0" applyBorderFormats="0" applyFontFormats="0" applyPatternFormats="0" applyAlignmentFormats="0" applyWidthHeightFormats="1" dataCaption="Vrijednosti" updatedVersion="5" minRefreshableVersion="3" itemPrintTitles="1" createdVersion="4" indent="0" outline="1" outlineData="1" multipleFieldFilters="0" rowHeaderCaption="Kategorija">
  <location ref="J9:M34" firstHeaderRow="0" firstDataRow="1" firstDataCol="1"/>
  <pivotFields count="6">
    <pivotField axis="axisRow" showAll="0" insertBlankRow="1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Zbroj od Planirani trošak" fld="2" baseField="1" baseItem="1"/>
    <dataField name="Zbroj od Stvarni trošak" fld="3" baseField="1" baseItem="1"/>
    <dataField name="Zbroj od Razlika" fld="4" baseField="1" baseItem="1"/>
  </dataFields>
  <formats count="1">
    <format dxfId="17">
      <pivotArea outline="0" collapsedLevelsAreSubtotals="1" fieldPosition="0"/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Zaokretna tablica izdataka u proračunu" altTextSummary="Sažetak planiranog troška, stvarnog troška i razlike za sve izdatke navedene na listu Detalji proračuna. " hideValuesRow="1"/>
    </ext>
  </extLst>
</pivotTableDefinition>
</file>

<file path=xl/pivotTables/pivotTable2.xml><?xml version="1.0" encoding="utf-8"?>
<pivotTableDefinition xmlns="http://schemas.openxmlformats.org/spreadsheetml/2006/main" name="Sažetakproračuna" cacheId="8" applyNumberFormats="0" applyBorderFormats="0" applyFontFormats="0" applyPatternFormats="0" applyAlignmentFormats="0" applyWidthHeightFormats="1" dataCaption="Vrijednosti" updatedVersion="5" minRefreshableVersion="3" itemPrintTitles="1" createdVersion="4" indent="0" outline="1" outlineData="1" multipleFieldFilters="0" chartFormat="2" rowHeaderCaption="Kategorija">
  <location ref="B2:C15" firstHeaderRow="1" firstDataRow="1" firstDataCol="1"/>
  <pivotFields count="6">
    <pivotField showAll="0"/>
    <pivotField axis="axisRow" showAll="0">
      <items count="25">
        <item m="1" x="22"/>
        <item m="1" x="23"/>
        <item m="1" x="15"/>
        <item m="1" x="17"/>
        <item m="1" x="21"/>
        <item m="1" x="16"/>
        <item m="1" x="18"/>
        <item m="1" x="19"/>
        <item m="1" x="12"/>
        <item m="1" x="13"/>
        <item m="1" x="14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5" showAll="0"/>
    <pivotField numFmtId="165" showAll="0"/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st" fld="3" baseField="1" baseItem="0"/>
  </dataFields>
  <formats count="2"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odaci za grafikon pregleda proračuna" altTextSummary="Sažetak svih stvarnih troškova po kategoriji na listu Detalji proračuna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Kategorija" sourceName="Kategorija">
  <pivotTables>
    <pivotTable tabId="4" name="BudgetSummaryPivotTable"/>
  </pivotTables>
  <data>
    <tabular pivotCacheId="3">
      <items count="12">
        <i x="3" s="1"/>
        <i x="0" s="1"/>
        <i x="2" s="1"/>
        <i x="6" s="1"/>
        <i x="8" s="1"/>
        <i x="5" s="1"/>
        <i x="7" s="1"/>
        <i x="10" s="1"/>
        <i x="11" s="1"/>
        <i x="9" s="1"/>
        <i x="4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ja" cache="Rezač_Kategorija" caption="Pritisnite Ctrl da biste odabrali više kategorija" columnCount="4" rowHeight="225425"/>
</slicers>
</file>

<file path=xl/tables/table1.xml><?xml version="1.0" encoding="utf-8"?>
<table xmlns="http://schemas.openxmlformats.org/spreadsheetml/2006/main" id="1" name="DetaljiProračuna" displayName="DetaljiProračuna" ref="B2:G62" totalsRowCount="1" headerRowDxfId="15">
  <autoFilter ref="B2:G61"/>
  <sortState ref="B2:G60">
    <sortCondition ref="C2:C60"/>
    <sortCondition ref="B2:B60"/>
  </sortState>
  <tableColumns count="6">
    <tableColumn id="2" name="Opis" totalsRowLabel="Ukupno"/>
    <tableColumn id="1" name="Kategorija"/>
    <tableColumn id="3" name="Planirani trošak" totalsRowFunction="sum" dataDxfId="14" totalsRowDxfId="13"/>
    <tableColumn id="4" name="Stvarni trošak" totalsRowFunction="sum" dataDxfId="12" totalsRowDxfId="11"/>
    <tableColumn id="5" name="Razlika" totalsRowFunction="sum" dataDxfId="10" totalsRowDxfId="9">
      <calculatedColumnFormula>DetaljiProračuna[[#This Row],[Planirani trošak]]-DetaljiProračuna[[#This Row],[Stvarni trošak]]</calculatedColumnFormula>
    </tableColumn>
    <tableColumn id="6" name="Pregled stvarnog troška" totalsRowDxfId="8">
      <calculatedColumnFormula>DetaljiProračuna[[#This Row],[Stvarni trošak]]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lica mjesečnih izdataka" altTextSummary="Popis mjesečnih izdataka po kategoriji. Sadrži planirane i stvarne troškove i izračunava razliku."/>
    </ext>
  </extLst>
</table>
</file>

<file path=xl/tables/table2.xml><?xml version="1.0" encoding="utf-8"?>
<table xmlns="http://schemas.openxmlformats.org/spreadsheetml/2006/main" id="2" name="PretraživanjeProračunskihKategorija" displayName="PretraživanjeProračunskihKategorija" ref="E2:E14" totalsRowShown="0" headerRowDxfId="5">
  <autoFilter ref="E2:E14"/>
  <sortState ref="E2:E13">
    <sortCondition ref="E1:E13"/>
  </sortState>
  <tableColumns count="1">
    <tableColumn id="1" name="Polje s vrijednostima kategorije proračuna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lica s vrijednostima kategorije proračuna" altTextSummary="Popis kategorija dostupnih na padajućem izborniku Kategorija na listu Detalji proračuna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181"/>
  <sheetViews>
    <sheetView showGridLines="0" tabSelected="1" zoomScale="90" zoomScaleNormal="90" workbookViewId="0"/>
  </sheetViews>
  <sheetFormatPr defaultRowHeight="13.5" x14ac:dyDescent="0.25"/>
  <cols>
    <col min="1" max="1" width="2" style="9" customWidth="1"/>
    <col min="2" max="2" width="19.5" style="9" customWidth="1"/>
    <col min="3" max="3" width="14.25" style="9" customWidth="1"/>
    <col min="4" max="4" width="11.5" style="9" customWidth="1"/>
    <col min="5" max="5" width="2" style="9" customWidth="1"/>
    <col min="6" max="6" width="15.5" style="9" customWidth="1"/>
    <col min="7" max="7" width="11.75" style="9" customWidth="1"/>
    <col min="8" max="8" width="4" style="9" customWidth="1"/>
    <col min="9" max="9" width="3.625" style="9" customWidth="1"/>
    <col min="10" max="10" width="36.375" style="9" customWidth="1"/>
    <col min="11" max="11" width="24" style="9" customWidth="1"/>
    <col min="12" max="12" width="22.875" style="9" customWidth="1"/>
    <col min="13" max="13" width="14.625" style="9" customWidth="1"/>
    <col min="14" max="14" width="3.625" style="9" customWidth="1"/>
    <col min="15" max="16384" width="9" style="9"/>
  </cols>
  <sheetData>
    <row r="1" spans="1:14" ht="60.75" customHeight="1" x14ac:dyDescent="0.25">
      <c r="B1" s="10" t="s">
        <v>80</v>
      </c>
      <c r="C1" s="11"/>
      <c r="D1" s="11"/>
      <c r="E1" s="11"/>
      <c r="F1" s="12"/>
      <c r="G1" s="12"/>
      <c r="H1" s="12"/>
      <c r="I1" s="14"/>
      <c r="J1" s="10" t="s">
        <v>81</v>
      </c>
      <c r="K1" s="10"/>
      <c r="L1" s="10"/>
      <c r="M1" s="10"/>
    </row>
    <row r="2" spans="1:14" ht="30.75" customHeight="1" x14ac:dyDescent="0.25">
      <c r="A2" s="15"/>
      <c r="B2" s="16" t="s">
        <v>79</v>
      </c>
      <c r="D2" s="17"/>
      <c r="E2" s="18"/>
      <c r="H2" s="17"/>
      <c r="J2" s="20"/>
      <c r="K2" s="20"/>
      <c r="L2" s="20"/>
      <c r="M2" s="20"/>
    </row>
    <row r="3" spans="1:14" ht="15" customHeight="1" x14ac:dyDescent="0.25">
      <c r="A3" s="15"/>
      <c r="B3" s="21" t="s">
        <v>87</v>
      </c>
      <c r="C3" s="40" t="s">
        <v>88</v>
      </c>
      <c r="E3" s="17"/>
      <c r="G3" s="47">
        <f>D17-SUM(DetaljiProračuna[Planirani trošak])</f>
        <v>1585</v>
      </c>
      <c r="H3" s="17"/>
      <c r="J3" s="20"/>
      <c r="K3" s="20"/>
      <c r="L3" s="20"/>
      <c r="M3" s="20"/>
    </row>
    <row r="4" spans="1:14" ht="15" customHeight="1" x14ac:dyDescent="0.25">
      <c r="A4" s="15"/>
      <c r="B4" s="21" t="s">
        <v>84</v>
      </c>
      <c r="C4" s="40" t="s">
        <v>85</v>
      </c>
      <c r="E4" s="17"/>
      <c r="G4" s="47">
        <f>D11-SUM(DetaljiProračuna[Stvarni trošak])</f>
        <v>1740</v>
      </c>
      <c r="H4" s="17"/>
      <c r="J4" s="20"/>
      <c r="K4" s="20"/>
      <c r="L4" s="20"/>
      <c r="M4" s="20"/>
    </row>
    <row r="5" spans="1:14" ht="15" customHeight="1" x14ac:dyDescent="0.25">
      <c r="B5" s="21" t="s">
        <v>4</v>
      </c>
      <c r="C5" s="40" t="s">
        <v>86</v>
      </c>
      <c r="E5" s="17"/>
      <c r="G5" s="47">
        <f>G4-G3</f>
        <v>155</v>
      </c>
      <c r="H5" s="22"/>
      <c r="J5" s="20"/>
      <c r="K5" s="20"/>
      <c r="L5" s="20"/>
      <c r="M5" s="20"/>
    </row>
    <row r="6" spans="1:14" ht="15" customHeight="1" x14ac:dyDescent="0.25">
      <c r="B6" s="23"/>
      <c r="C6" s="11"/>
      <c r="D6" s="24"/>
      <c r="E6" s="11"/>
      <c r="F6" s="11"/>
      <c r="G6" s="11"/>
      <c r="H6" s="24"/>
      <c r="J6" s="20"/>
      <c r="K6" s="20"/>
      <c r="L6" s="20"/>
      <c r="M6" s="20"/>
    </row>
    <row r="7" spans="1:14" ht="30" customHeight="1" x14ac:dyDescent="0.25">
      <c r="A7" s="17"/>
      <c r="B7" s="25" t="s">
        <v>77</v>
      </c>
      <c r="C7" s="18"/>
      <c r="D7" s="26"/>
      <c r="E7" s="27"/>
      <c r="F7" s="25" t="s">
        <v>78</v>
      </c>
      <c r="G7" s="28"/>
      <c r="H7" s="18"/>
      <c r="J7" s="44" t="s">
        <v>93</v>
      </c>
      <c r="K7" s="43"/>
      <c r="L7" s="43"/>
      <c r="M7" s="43"/>
    </row>
    <row r="8" spans="1:14" ht="15" customHeight="1" x14ac:dyDescent="0.25">
      <c r="A8" s="17"/>
      <c r="B8" s="51" t="s">
        <v>82</v>
      </c>
      <c r="C8" s="17" t="s">
        <v>49</v>
      </c>
      <c r="D8" s="47">
        <v>5800</v>
      </c>
      <c r="E8" s="29"/>
      <c r="F8" s="52" t="s">
        <v>82</v>
      </c>
      <c r="G8" s="53">
        <f>SUM(DetaljiProračuna[Stvarni trošak])</f>
        <v>7860</v>
      </c>
      <c r="H8" s="17"/>
      <c r="J8" s="42"/>
      <c r="K8" s="42"/>
      <c r="L8" s="42"/>
      <c r="M8" s="17"/>
      <c r="N8"/>
    </row>
    <row r="9" spans="1:14" ht="15" customHeight="1" x14ac:dyDescent="0.25">
      <c r="A9" s="17"/>
      <c r="B9" s="51"/>
      <c r="C9" s="17" t="s">
        <v>72</v>
      </c>
      <c r="D9" s="47">
        <v>2300</v>
      </c>
      <c r="E9" s="29"/>
      <c r="F9" s="52"/>
      <c r="G9" s="53"/>
      <c r="H9" s="17"/>
      <c r="J9" s="41" t="s">
        <v>0</v>
      </c>
      <c r="K9" t="s">
        <v>95</v>
      </c>
      <c r="L9" t="s">
        <v>96</v>
      </c>
      <c r="M9" t="s">
        <v>97</v>
      </c>
      <c r="N9"/>
    </row>
    <row r="10" spans="1:14" ht="15" customHeight="1" x14ac:dyDescent="0.25">
      <c r="A10" s="17"/>
      <c r="B10" s="51"/>
      <c r="C10" s="17" t="s">
        <v>50</v>
      </c>
      <c r="D10" s="47">
        <v>1500</v>
      </c>
      <c r="E10" s="29"/>
      <c r="F10" s="52"/>
      <c r="G10" s="53"/>
      <c r="H10" s="38"/>
      <c r="J10" s="1" t="s">
        <v>71</v>
      </c>
      <c r="K10" s="49">
        <v>140</v>
      </c>
      <c r="L10" s="49">
        <v>140</v>
      </c>
      <c r="M10" s="49">
        <v>0</v>
      </c>
    </row>
    <row r="11" spans="1:14" ht="15" customHeight="1" x14ac:dyDescent="0.25">
      <c r="A11" s="17"/>
      <c r="B11" s="51"/>
      <c r="C11" s="30" t="s">
        <v>51</v>
      </c>
      <c r="D11" s="48">
        <f>SUM(D8:D10)</f>
        <v>9600</v>
      </c>
      <c r="E11" s="29"/>
      <c r="F11" s="52"/>
      <c r="G11" s="53"/>
      <c r="H11" s="38"/>
      <c r="J11" s="1"/>
      <c r="K11" s="49"/>
      <c r="L11" s="49"/>
      <c r="M11" s="49"/>
    </row>
    <row r="12" spans="1:14" ht="15" customHeight="1" x14ac:dyDescent="0.25">
      <c r="A12" s="17"/>
      <c r="B12" s="31"/>
      <c r="C12" s="11"/>
      <c r="D12" s="11"/>
      <c r="E12" s="32"/>
      <c r="F12" s="33"/>
      <c r="G12" s="34"/>
      <c r="H12" s="11"/>
      <c r="J12" s="1" t="s">
        <v>24</v>
      </c>
      <c r="K12" s="49">
        <v>400</v>
      </c>
      <c r="L12" s="49">
        <v>358</v>
      </c>
      <c r="M12" s="49">
        <v>42</v>
      </c>
    </row>
    <row r="13" spans="1:14" ht="15" customHeight="1" x14ac:dyDescent="0.25">
      <c r="A13" s="17"/>
      <c r="B13" s="56" t="s">
        <v>83</v>
      </c>
      <c r="C13" s="17"/>
      <c r="D13" s="17"/>
      <c r="E13" s="29"/>
      <c r="F13" s="54" t="s">
        <v>83</v>
      </c>
      <c r="G13" s="55">
        <f>SUM(DetaljiProračuna[Planirani trošak])</f>
        <v>7915</v>
      </c>
      <c r="H13" s="17"/>
      <c r="J13" s="1"/>
      <c r="K13" s="49"/>
      <c r="L13" s="49"/>
      <c r="M13" s="49"/>
    </row>
    <row r="14" spans="1:14" ht="15" customHeight="1" x14ac:dyDescent="0.25">
      <c r="A14" s="17"/>
      <c r="B14" s="57"/>
      <c r="C14" s="17" t="s">
        <v>49</v>
      </c>
      <c r="D14" s="47">
        <v>6000</v>
      </c>
      <c r="E14" s="29"/>
      <c r="F14" s="52"/>
      <c r="G14" s="53"/>
      <c r="H14" s="17"/>
      <c r="J14" s="1" t="s">
        <v>19</v>
      </c>
      <c r="K14" s="49">
        <v>1100</v>
      </c>
      <c r="L14" s="49">
        <v>1320</v>
      </c>
      <c r="M14" s="49">
        <v>-220</v>
      </c>
    </row>
    <row r="15" spans="1:14" ht="15" customHeight="1" x14ac:dyDescent="0.25">
      <c r="A15" s="17"/>
      <c r="B15" s="57"/>
      <c r="C15" s="17" t="s">
        <v>72</v>
      </c>
      <c r="D15" s="47">
        <v>1000</v>
      </c>
      <c r="E15" s="29"/>
      <c r="F15" s="52"/>
      <c r="G15" s="53"/>
      <c r="H15" s="38"/>
      <c r="J15" s="1"/>
      <c r="K15" s="49"/>
      <c r="L15" s="49"/>
      <c r="M15" s="49"/>
    </row>
    <row r="16" spans="1:14" ht="15" customHeight="1" x14ac:dyDescent="0.25">
      <c r="A16" s="17"/>
      <c r="B16" s="57"/>
      <c r="C16" s="17" t="s">
        <v>50</v>
      </c>
      <c r="D16" s="47">
        <v>2500</v>
      </c>
      <c r="E16" s="29"/>
      <c r="F16" s="52"/>
      <c r="G16" s="53"/>
      <c r="H16" s="38"/>
      <c r="J16" s="1" t="s">
        <v>29</v>
      </c>
      <c r="K16" s="49">
        <v>100</v>
      </c>
      <c r="L16" s="49">
        <v>125</v>
      </c>
      <c r="M16" s="49">
        <v>-25</v>
      </c>
    </row>
    <row r="17" spans="1:13" ht="15" customHeight="1" x14ac:dyDescent="0.25">
      <c r="A17" s="17"/>
      <c r="B17" s="57"/>
      <c r="C17" s="30" t="s">
        <v>51</v>
      </c>
      <c r="D17" s="48">
        <f>SUM(D14:D16)</f>
        <v>9500</v>
      </c>
      <c r="E17" s="19"/>
      <c r="F17" s="52"/>
      <c r="G17" s="53"/>
      <c r="H17" s="39"/>
      <c r="J17" s="1"/>
      <c r="K17" s="49"/>
      <c r="L17" s="49"/>
      <c r="M17" s="49"/>
    </row>
    <row r="18" spans="1:13" ht="15" customHeight="1" x14ac:dyDescent="0.25">
      <c r="A18" s="17"/>
      <c r="B18" s="35"/>
      <c r="C18" s="12"/>
      <c r="D18" s="12"/>
      <c r="E18" s="13"/>
      <c r="F18" s="33"/>
      <c r="G18" s="34"/>
      <c r="H18" s="12"/>
      <c r="J18" s="1" t="s">
        <v>5</v>
      </c>
      <c r="K18" s="49">
        <v>2830</v>
      </c>
      <c r="L18" s="49">
        <v>2702</v>
      </c>
      <c r="M18" s="49">
        <v>128</v>
      </c>
    </row>
    <row r="19" spans="1:13" ht="15" customHeight="1" x14ac:dyDescent="0.25">
      <c r="H19" s="17"/>
      <c r="J19" s="1"/>
      <c r="K19" s="49"/>
      <c r="L19" s="49"/>
      <c r="M19" s="49"/>
    </row>
    <row r="20" spans="1:13" ht="15" customHeight="1" x14ac:dyDescent="0.25">
      <c r="E20" s="36"/>
      <c r="H20" s="17"/>
      <c r="J20" s="1" t="s">
        <v>15</v>
      </c>
      <c r="K20" s="49">
        <v>900</v>
      </c>
      <c r="L20" s="49">
        <v>900</v>
      </c>
      <c r="M20" s="49">
        <v>0</v>
      </c>
    </row>
    <row r="21" spans="1:13" ht="15" customHeight="1" x14ac:dyDescent="0.25">
      <c r="E21" s="36"/>
      <c r="H21" s="17"/>
      <c r="J21" s="1"/>
      <c r="K21" s="49"/>
      <c r="L21" s="49"/>
      <c r="M21" s="49"/>
    </row>
    <row r="22" spans="1:13" ht="15" customHeight="1" x14ac:dyDescent="0.25">
      <c r="E22" s="36"/>
      <c r="H22" s="17"/>
      <c r="J22" s="1" t="s">
        <v>39</v>
      </c>
      <c r="K22" s="49">
        <v>200</v>
      </c>
      <c r="L22" s="49">
        <v>200</v>
      </c>
      <c r="M22" s="49">
        <v>0</v>
      </c>
    </row>
    <row r="23" spans="1:13" ht="15" customHeight="1" x14ac:dyDescent="0.25">
      <c r="E23" s="36"/>
      <c r="H23" s="17"/>
      <c r="J23" s="1"/>
      <c r="K23" s="49"/>
      <c r="L23" s="49"/>
      <c r="M23" s="49"/>
    </row>
    <row r="24" spans="1:13" ht="15" customHeight="1" x14ac:dyDescent="0.25">
      <c r="E24" s="36"/>
      <c r="H24" s="17"/>
      <c r="J24" s="1" t="s">
        <v>34</v>
      </c>
      <c r="K24" s="49">
        <v>150</v>
      </c>
      <c r="L24" s="49">
        <v>140</v>
      </c>
      <c r="M24" s="49">
        <v>10</v>
      </c>
    </row>
    <row r="25" spans="1:13" ht="15" customHeight="1" x14ac:dyDescent="0.25">
      <c r="E25" s="36"/>
      <c r="H25" s="17"/>
      <c r="J25" s="1"/>
      <c r="K25" s="49"/>
      <c r="L25" s="49"/>
      <c r="M25" s="49"/>
    </row>
    <row r="26" spans="1:13" ht="15" customHeight="1" x14ac:dyDescent="0.25">
      <c r="E26" s="36"/>
      <c r="H26" s="17"/>
      <c r="J26" s="1" t="s">
        <v>32</v>
      </c>
      <c r="K26" s="49">
        <v>170</v>
      </c>
      <c r="L26" s="49">
        <v>100</v>
      </c>
      <c r="M26" s="49">
        <v>70</v>
      </c>
    </row>
    <row r="27" spans="1:13" ht="15" customHeight="1" x14ac:dyDescent="0.25">
      <c r="E27" s="36"/>
      <c r="H27" s="17"/>
      <c r="J27" s="1"/>
      <c r="K27" s="49"/>
      <c r="L27" s="49"/>
      <c r="M27" s="49"/>
    </row>
    <row r="28" spans="1:13" ht="15" customHeight="1" x14ac:dyDescent="0.25">
      <c r="E28" s="36"/>
      <c r="H28" s="17"/>
      <c r="J28" s="1" t="s">
        <v>58</v>
      </c>
      <c r="K28" s="49">
        <v>200</v>
      </c>
      <c r="L28" s="49">
        <v>200</v>
      </c>
      <c r="M28" s="49">
        <v>0</v>
      </c>
    </row>
    <row r="29" spans="1:13" ht="15" customHeight="1" x14ac:dyDescent="0.25">
      <c r="E29" s="36"/>
      <c r="H29" s="17"/>
      <c r="J29" s="1"/>
      <c r="K29" s="49"/>
      <c r="L29" s="49"/>
      <c r="M29" s="49"/>
    </row>
    <row r="30" spans="1:13" ht="15" customHeight="1" x14ac:dyDescent="0.25">
      <c r="E30" s="36"/>
      <c r="H30" s="17"/>
      <c r="J30" s="1" t="s">
        <v>45</v>
      </c>
      <c r="K30" s="49">
        <v>300</v>
      </c>
      <c r="L30" s="49">
        <v>300</v>
      </c>
      <c r="M30" s="49">
        <v>0</v>
      </c>
    </row>
    <row r="31" spans="1:13" ht="15" customHeight="1" x14ac:dyDescent="0.25">
      <c r="E31" s="36"/>
      <c r="H31" s="17"/>
      <c r="J31" s="1"/>
      <c r="K31" s="49"/>
      <c r="L31" s="49"/>
      <c r="M31" s="49"/>
    </row>
    <row r="32" spans="1:13" ht="15" customHeight="1" x14ac:dyDescent="0.25">
      <c r="E32" s="36"/>
      <c r="H32" s="17"/>
      <c r="J32" s="1" t="s">
        <v>12</v>
      </c>
      <c r="K32" s="49">
        <v>1425</v>
      </c>
      <c r="L32" s="49">
        <v>1375</v>
      </c>
      <c r="M32" s="49">
        <v>50</v>
      </c>
    </row>
    <row r="33" spans="5:13" ht="15" customHeight="1" x14ac:dyDescent="0.25">
      <c r="E33" s="36"/>
      <c r="H33" s="17"/>
      <c r="J33" s="1"/>
      <c r="K33" s="49"/>
      <c r="L33" s="49"/>
      <c r="M33" s="49"/>
    </row>
    <row r="34" spans="5:13" ht="15" customHeight="1" x14ac:dyDescent="0.25">
      <c r="E34" s="36"/>
      <c r="H34" s="17"/>
      <c r="J34" s="1" t="s">
        <v>94</v>
      </c>
      <c r="K34" s="49">
        <v>7915</v>
      </c>
      <c r="L34" s="49">
        <v>7860</v>
      </c>
      <c r="M34" s="49">
        <v>55</v>
      </c>
    </row>
    <row r="35" spans="5:13" ht="15" customHeight="1" x14ac:dyDescent="0.25">
      <c r="E35" s="36"/>
      <c r="H35" s="17"/>
      <c r="J35"/>
      <c r="K35"/>
      <c r="L35"/>
      <c r="M35"/>
    </row>
    <row r="36" spans="5:13" x14ac:dyDescent="0.25">
      <c r="J36"/>
      <c r="K36"/>
      <c r="L36"/>
      <c r="M36"/>
    </row>
    <row r="37" spans="5:13" x14ac:dyDescent="0.25">
      <c r="J37"/>
      <c r="K37"/>
      <c r="L37"/>
      <c r="M37"/>
    </row>
    <row r="38" spans="5:13" x14ac:dyDescent="0.25">
      <c r="J38"/>
      <c r="K38"/>
      <c r="L38"/>
      <c r="M38"/>
    </row>
    <row r="39" spans="5:13" x14ac:dyDescent="0.25">
      <c r="J39"/>
      <c r="K39"/>
      <c r="L39"/>
      <c r="M39"/>
    </row>
    <row r="40" spans="5:13" x14ac:dyDescent="0.25">
      <c r="J40"/>
      <c r="K40"/>
      <c r="L40"/>
      <c r="M40"/>
    </row>
    <row r="41" spans="5:13" x14ac:dyDescent="0.25">
      <c r="J41"/>
      <c r="K41"/>
      <c r="L41"/>
      <c r="M41"/>
    </row>
    <row r="42" spans="5:13" x14ac:dyDescent="0.25">
      <c r="J42"/>
      <c r="K42"/>
      <c r="L42"/>
      <c r="M42"/>
    </row>
    <row r="43" spans="5:13" x14ac:dyDescent="0.25">
      <c r="J43"/>
      <c r="K43"/>
      <c r="L43"/>
      <c r="M43"/>
    </row>
    <row r="44" spans="5:13" x14ac:dyDescent="0.25">
      <c r="J44"/>
      <c r="K44"/>
      <c r="L44"/>
      <c r="M44"/>
    </row>
    <row r="45" spans="5:13" x14ac:dyDescent="0.25">
      <c r="J45"/>
      <c r="K45"/>
      <c r="L45"/>
      <c r="M45"/>
    </row>
    <row r="46" spans="5:13" x14ac:dyDescent="0.25">
      <c r="J46"/>
      <c r="K46"/>
      <c r="L46"/>
      <c r="M46"/>
    </row>
    <row r="47" spans="5:13" x14ac:dyDescent="0.25">
      <c r="J47"/>
      <c r="K47"/>
      <c r="L47"/>
      <c r="M47"/>
    </row>
    <row r="48" spans="5:13" x14ac:dyDescent="0.25">
      <c r="J48"/>
      <c r="K48"/>
      <c r="L48"/>
      <c r="M48"/>
    </row>
    <row r="49" spans="10:13" x14ac:dyDescent="0.25">
      <c r="J49"/>
      <c r="K49"/>
      <c r="L49"/>
      <c r="M49"/>
    </row>
    <row r="50" spans="10:13" x14ac:dyDescent="0.25">
      <c r="J50"/>
      <c r="K50"/>
      <c r="L50"/>
      <c r="M50"/>
    </row>
    <row r="51" spans="10:13" x14ac:dyDescent="0.25">
      <c r="J51"/>
      <c r="K51"/>
      <c r="L51"/>
      <c r="M51"/>
    </row>
    <row r="52" spans="10:13" x14ac:dyDescent="0.25">
      <c r="J52"/>
      <c r="K52"/>
      <c r="L52"/>
      <c r="M52"/>
    </row>
    <row r="53" spans="10:13" x14ac:dyDescent="0.25">
      <c r="J53"/>
      <c r="K53"/>
      <c r="L53"/>
      <c r="M53"/>
    </row>
    <row r="54" spans="10:13" x14ac:dyDescent="0.25">
      <c r="J54"/>
      <c r="K54"/>
      <c r="L54"/>
      <c r="M54"/>
    </row>
    <row r="55" spans="10:13" x14ac:dyDescent="0.25">
      <c r="J55"/>
      <c r="K55"/>
      <c r="L55"/>
      <c r="M55"/>
    </row>
    <row r="56" spans="10:13" x14ac:dyDescent="0.25">
      <c r="J56"/>
      <c r="K56"/>
      <c r="L56"/>
      <c r="M56"/>
    </row>
    <row r="57" spans="10:13" x14ac:dyDescent="0.25">
      <c r="J57"/>
      <c r="K57"/>
      <c r="L57"/>
      <c r="M57"/>
    </row>
    <row r="58" spans="10:13" x14ac:dyDescent="0.25">
      <c r="J58"/>
      <c r="K58"/>
      <c r="L58"/>
      <c r="M58"/>
    </row>
    <row r="59" spans="10:13" x14ac:dyDescent="0.25">
      <c r="J59"/>
      <c r="K59"/>
      <c r="L59"/>
      <c r="M59"/>
    </row>
    <row r="60" spans="10:13" x14ac:dyDescent="0.25">
      <c r="J60"/>
      <c r="K60"/>
      <c r="L60"/>
      <c r="M60"/>
    </row>
    <row r="61" spans="10:13" x14ac:dyDescent="0.25">
      <c r="J61"/>
      <c r="K61"/>
      <c r="L61"/>
      <c r="M61"/>
    </row>
    <row r="62" spans="10:13" x14ac:dyDescent="0.25">
      <c r="J62"/>
      <c r="K62"/>
      <c r="L62"/>
      <c r="M62"/>
    </row>
    <row r="63" spans="10:13" x14ac:dyDescent="0.25">
      <c r="J63"/>
      <c r="K63"/>
      <c r="L63"/>
      <c r="M63"/>
    </row>
    <row r="64" spans="10:13" x14ac:dyDescent="0.25">
      <c r="J64"/>
      <c r="K64"/>
      <c r="L64"/>
      <c r="M64"/>
    </row>
    <row r="65" spans="10:13" x14ac:dyDescent="0.25">
      <c r="J65"/>
      <c r="K65"/>
      <c r="L65"/>
      <c r="M65"/>
    </row>
    <row r="66" spans="10:13" x14ac:dyDescent="0.25">
      <c r="J66"/>
      <c r="K66"/>
      <c r="L66"/>
      <c r="M66"/>
    </row>
    <row r="67" spans="10:13" x14ac:dyDescent="0.25">
      <c r="J67"/>
      <c r="K67"/>
      <c r="L67"/>
      <c r="M67"/>
    </row>
    <row r="68" spans="10:13" x14ac:dyDescent="0.25">
      <c r="J68"/>
      <c r="K68"/>
      <c r="L68"/>
      <c r="M68"/>
    </row>
    <row r="69" spans="10:13" x14ac:dyDescent="0.25">
      <c r="J69"/>
      <c r="K69"/>
      <c r="L69"/>
      <c r="M69"/>
    </row>
    <row r="70" spans="10:13" x14ac:dyDescent="0.25">
      <c r="J70"/>
      <c r="K70"/>
      <c r="L70"/>
      <c r="M70"/>
    </row>
    <row r="71" spans="10:13" x14ac:dyDescent="0.25">
      <c r="J71"/>
      <c r="K71"/>
      <c r="L71"/>
      <c r="M71"/>
    </row>
    <row r="72" spans="10:13" x14ac:dyDescent="0.25">
      <c r="J72"/>
      <c r="K72"/>
      <c r="L72"/>
      <c r="M72"/>
    </row>
    <row r="73" spans="10:13" x14ac:dyDescent="0.25">
      <c r="J73"/>
      <c r="K73"/>
      <c r="L73"/>
      <c r="M73"/>
    </row>
    <row r="74" spans="10:13" x14ac:dyDescent="0.25">
      <c r="J74"/>
      <c r="K74"/>
      <c r="L74"/>
      <c r="M74"/>
    </row>
    <row r="75" spans="10:13" x14ac:dyDescent="0.25">
      <c r="J75"/>
      <c r="K75"/>
      <c r="L75"/>
      <c r="M75"/>
    </row>
    <row r="76" spans="10:13" x14ac:dyDescent="0.25">
      <c r="J76"/>
      <c r="K76"/>
      <c r="L76"/>
      <c r="M76"/>
    </row>
    <row r="77" spans="10:13" x14ac:dyDescent="0.25">
      <c r="J77"/>
      <c r="K77"/>
      <c r="L77"/>
      <c r="M77"/>
    </row>
    <row r="78" spans="10:13" x14ac:dyDescent="0.25">
      <c r="J78"/>
      <c r="K78"/>
      <c r="L78"/>
      <c r="M78"/>
    </row>
    <row r="79" spans="10:13" x14ac:dyDescent="0.25">
      <c r="J79"/>
      <c r="K79"/>
      <c r="L79"/>
      <c r="M79"/>
    </row>
    <row r="80" spans="10:13" x14ac:dyDescent="0.25">
      <c r="J80"/>
      <c r="K80"/>
      <c r="L80"/>
      <c r="M80"/>
    </row>
    <row r="81" spans="10:13" x14ac:dyDescent="0.25">
      <c r="J81"/>
      <c r="K81"/>
      <c r="L81"/>
      <c r="M81"/>
    </row>
    <row r="82" spans="10:13" x14ac:dyDescent="0.25">
      <c r="J82"/>
      <c r="K82"/>
      <c r="L82"/>
      <c r="M82"/>
    </row>
    <row r="83" spans="10:13" x14ac:dyDescent="0.25">
      <c r="J83"/>
      <c r="K83"/>
      <c r="L83"/>
      <c r="M83"/>
    </row>
    <row r="84" spans="10:13" x14ac:dyDescent="0.25">
      <c r="J84"/>
      <c r="K84"/>
      <c r="L84"/>
      <c r="M84"/>
    </row>
    <row r="85" spans="10:13" x14ac:dyDescent="0.25">
      <c r="J85"/>
      <c r="K85"/>
      <c r="L85"/>
      <c r="M85"/>
    </row>
    <row r="86" spans="10:13" x14ac:dyDescent="0.25">
      <c r="J86"/>
      <c r="K86"/>
      <c r="L86"/>
      <c r="M86"/>
    </row>
    <row r="87" spans="10:13" x14ac:dyDescent="0.25">
      <c r="J87"/>
      <c r="K87"/>
      <c r="L87"/>
      <c r="M87"/>
    </row>
    <row r="88" spans="10:13" x14ac:dyDescent="0.25">
      <c r="J88"/>
      <c r="K88"/>
      <c r="L88"/>
      <c r="M88"/>
    </row>
    <row r="89" spans="10:13" x14ac:dyDescent="0.25">
      <c r="J89"/>
      <c r="K89"/>
      <c r="L89"/>
      <c r="M89"/>
    </row>
    <row r="90" spans="10:13" x14ac:dyDescent="0.25">
      <c r="J90"/>
      <c r="K90"/>
      <c r="L90"/>
      <c r="M90"/>
    </row>
    <row r="91" spans="10:13" x14ac:dyDescent="0.25">
      <c r="J91"/>
      <c r="K91"/>
      <c r="L91"/>
      <c r="M91"/>
    </row>
    <row r="92" spans="10:13" x14ac:dyDescent="0.25">
      <c r="J92"/>
      <c r="K92"/>
      <c r="L92"/>
      <c r="M92"/>
    </row>
    <row r="93" spans="10:13" x14ac:dyDescent="0.25">
      <c r="J93"/>
      <c r="K93"/>
      <c r="L93"/>
      <c r="M93"/>
    </row>
    <row r="94" spans="10:13" x14ac:dyDescent="0.25">
      <c r="J94"/>
      <c r="K94"/>
      <c r="L94"/>
      <c r="M94"/>
    </row>
    <row r="95" spans="10:13" x14ac:dyDescent="0.25">
      <c r="J95"/>
      <c r="K95"/>
      <c r="L95"/>
      <c r="M95"/>
    </row>
    <row r="96" spans="10:13" x14ac:dyDescent="0.25">
      <c r="J96"/>
      <c r="K96"/>
      <c r="L96"/>
      <c r="M96"/>
    </row>
    <row r="97" spans="10:13" x14ac:dyDescent="0.25">
      <c r="J97"/>
      <c r="K97"/>
      <c r="L97"/>
      <c r="M97"/>
    </row>
    <row r="98" spans="10:13" x14ac:dyDescent="0.25">
      <c r="J98"/>
      <c r="K98"/>
      <c r="L98"/>
      <c r="M98"/>
    </row>
    <row r="99" spans="10:13" x14ac:dyDescent="0.25">
      <c r="J99"/>
      <c r="K99"/>
      <c r="L99"/>
      <c r="M99"/>
    </row>
    <row r="100" spans="10:13" x14ac:dyDescent="0.25">
      <c r="J100"/>
      <c r="K100"/>
      <c r="L100"/>
      <c r="M100"/>
    </row>
    <row r="101" spans="10:13" x14ac:dyDescent="0.25">
      <c r="J101"/>
      <c r="K101"/>
      <c r="L101"/>
      <c r="M101"/>
    </row>
    <row r="102" spans="10:13" x14ac:dyDescent="0.25">
      <c r="J102"/>
      <c r="K102"/>
      <c r="L102"/>
      <c r="M102"/>
    </row>
    <row r="103" spans="10:13" x14ac:dyDescent="0.25">
      <c r="J103"/>
      <c r="K103"/>
      <c r="L103"/>
      <c r="M103"/>
    </row>
    <row r="104" spans="10:13" x14ac:dyDescent="0.25">
      <c r="J104"/>
      <c r="K104"/>
      <c r="L104"/>
      <c r="M104"/>
    </row>
    <row r="105" spans="10:13" x14ac:dyDescent="0.25">
      <c r="J105"/>
      <c r="K105"/>
      <c r="L105"/>
      <c r="M105"/>
    </row>
    <row r="106" spans="10:13" x14ac:dyDescent="0.25">
      <c r="J106"/>
      <c r="K106"/>
      <c r="L106"/>
      <c r="M106"/>
    </row>
    <row r="107" spans="10:13" x14ac:dyDescent="0.25">
      <c r="J107"/>
      <c r="K107"/>
      <c r="L107"/>
      <c r="M107"/>
    </row>
    <row r="108" spans="10:13" x14ac:dyDescent="0.25">
      <c r="J108"/>
      <c r="K108"/>
      <c r="L108"/>
      <c r="M108"/>
    </row>
    <row r="109" spans="10:13" x14ac:dyDescent="0.25">
      <c r="J109"/>
      <c r="K109"/>
      <c r="L109"/>
      <c r="M109"/>
    </row>
    <row r="110" spans="10:13" x14ac:dyDescent="0.25">
      <c r="J110"/>
      <c r="K110"/>
      <c r="L110"/>
      <c r="M110"/>
    </row>
    <row r="111" spans="10:13" x14ac:dyDescent="0.25">
      <c r="J111"/>
      <c r="K111"/>
      <c r="L111"/>
      <c r="M111"/>
    </row>
    <row r="112" spans="10:13" x14ac:dyDescent="0.25">
      <c r="J112"/>
      <c r="K112"/>
      <c r="L112"/>
      <c r="M112"/>
    </row>
    <row r="113" spans="10:13" x14ac:dyDescent="0.25">
      <c r="J113"/>
      <c r="K113"/>
      <c r="L113"/>
      <c r="M113"/>
    </row>
    <row r="114" spans="10:13" x14ac:dyDescent="0.25">
      <c r="J114"/>
      <c r="K114"/>
      <c r="L114"/>
      <c r="M114"/>
    </row>
    <row r="115" spans="10:13" x14ac:dyDescent="0.25">
      <c r="J115"/>
      <c r="K115"/>
      <c r="L115"/>
      <c r="M115"/>
    </row>
    <row r="116" spans="10:13" x14ac:dyDescent="0.25">
      <c r="J116"/>
      <c r="K116"/>
      <c r="L116"/>
      <c r="M116"/>
    </row>
    <row r="117" spans="10:13" x14ac:dyDescent="0.25">
      <c r="J117"/>
      <c r="K117"/>
      <c r="L117"/>
      <c r="M117"/>
    </row>
    <row r="118" spans="10:13" x14ac:dyDescent="0.25">
      <c r="J118"/>
      <c r="K118"/>
      <c r="L118"/>
      <c r="M118"/>
    </row>
    <row r="119" spans="10:13" x14ac:dyDescent="0.25">
      <c r="J119"/>
      <c r="K119"/>
      <c r="L119"/>
      <c r="M119"/>
    </row>
    <row r="120" spans="10:13" x14ac:dyDescent="0.25">
      <c r="J120"/>
      <c r="K120"/>
      <c r="L120"/>
      <c r="M120"/>
    </row>
    <row r="121" spans="10:13" x14ac:dyDescent="0.25">
      <c r="J121"/>
      <c r="K121"/>
      <c r="L121"/>
      <c r="M121"/>
    </row>
    <row r="122" spans="10:13" x14ac:dyDescent="0.25">
      <c r="J122"/>
      <c r="K122"/>
      <c r="L122"/>
      <c r="M122"/>
    </row>
    <row r="123" spans="10:13" x14ac:dyDescent="0.25">
      <c r="J123"/>
      <c r="K123"/>
      <c r="L123"/>
      <c r="M123"/>
    </row>
    <row r="124" spans="10:13" x14ac:dyDescent="0.25">
      <c r="J124"/>
      <c r="K124"/>
      <c r="L124"/>
      <c r="M124"/>
    </row>
    <row r="125" spans="10:13" x14ac:dyDescent="0.25">
      <c r="J125"/>
      <c r="K125"/>
      <c r="L125"/>
      <c r="M125"/>
    </row>
    <row r="126" spans="10:13" x14ac:dyDescent="0.25">
      <c r="J126"/>
      <c r="K126"/>
      <c r="L126"/>
      <c r="M126"/>
    </row>
    <row r="127" spans="10:13" x14ac:dyDescent="0.25">
      <c r="J127"/>
      <c r="K127"/>
      <c r="L127"/>
      <c r="M127"/>
    </row>
    <row r="128" spans="10:13" x14ac:dyDescent="0.25">
      <c r="J128"/>
      <c r="K128"/>
      <c r="L128"/>
      <c r="M128"/>
    </row>
    <row r="129" spans="10:13" x14ac:dyDescent="0.25">
      <c r="J129"/>
      <c r="K129"/>
      <c r="L129"/>
      <c r="M129"/>
    </row>
    <row r="130" spans="10:13" x14ac:dyDescent="0.25">
      <c r="J130"/>
      <c r="K130"/>
      <c r="L130"/>
      <c r="M130"/>
    </row>
    <row r="131" spans="10:13" x14ac:dyDescent="0.25">
      <c r="J131"/>
      <c r="K131"/>
      <c r="L131"/>
      <c r="M131"/>
    </row>
    <row r="132" spans="10:13" x14ac:dyDescent="0.25">
      <c r="J132"/>
      <c r="K132"/>
      <c r="L132"/>
      <c r="M132"/>
    </row>
    <row r="133" spans="10:13" x14ac:dyDescent="0.25">
      <c r="J133"/>
      <c r="K133"/>
      <c r="L133"/>
      <c r="M133"/>
    </row>
    <row r="134" spans="10:13" x14ac:dyDescent="0.25">
      <c r="J134"/>
      <c r="K134"/>
      <c r="L134"/>
      <c r="M134"/>
    </row>
    <row r="135" spans="10:13" x14ac:dyDescent="0.25">
      <c r="J135"/>
      <c r="K135"/>
      <c r="L135"/>
      <c r="M135"/>
    </row>
    <row r="136" spans="10:13" x14ac:dyDescent="0.25">
      <c r="J136"/>
      <c r="K136"/>
      <c r="L136"/>
      <c r="M136"/>
    </row>
    <row r="137" spans="10:13" x14ac:dyDescent="0.25">
      <c r="J137"/>
      <c r="K137"/>
      <c r="L137"/>
      <c r="M137"/>
    </row>
    <row r="138" spans="10:13" x14ac:dyDescent="0.25">
      <c r="J138"/>
      <c r="K138"/>
      <c r="L138"/>
      <c r="M138"/>
    </row>
    <row r="139" spans="10:13" x14ac:dyDescent="0.25">
      <c r="J139"/>
      <c r="K139"/>
      <c r="L139"/>
      <c r="M139"/>
    </row>
    <row r="140" spans="10:13" x14ac:dyDescent="0.25">
      <c r="J140"/>
      <c r="K140"/>
      <c r="L140"/>
      <c r="M140"/>
    </row>
    <row r="141" spans="10:13" x14ac:dyDescent="0.25">
      <c r="J141"/>
      <c r="K141"/>
      <c r="L141"/>
      <c r="M141"/>
    </row>
    <row r="142" spans="10:13" x14ac:dyDescent="0.25">
      <c r="J142"/>
      <c r="K142"/>
      <c r="L142"/>
      <c r="M142"/>
    </row>
    <row r="143" spans="10:13" x14ac:dyDescent="0.25">
      <c r="J143"/>
      <c r="K143"/>
      <c r="L143"/>
      <c r="M143"/>
    </row>
    <row r="144" spans="10:13" x14ac:dyDescent="0.25">
      <c r="J144"/>
      <c r="K144"/>
      <c r="L144"/>
      <c r="M144"/>
    </row>
    <row r="145" spans="10:13" x14ac:dyDescent="0.25">
      <c r="J145"/>
      <c r="K145"/>
      <c r="L145"/>
      <c r="M145"/>
    </row>
    <row r="146" spans="10:13" x14ac:dyDescent="0.25">
      <c r="J146"/>
      <c r="K146"/>
      <c r="L146"/>
      <c r="M146"/>
    </row>
    <row r="147" spans="10:13" x14ac:dyDescent="0.25">
      <c r="J147"/>
      <c r="K147"/>
      <c r="L147"/>
      <c r="M147"/>
    </row>
    <row r="148" spans="10:13" x14ac:dyDescent="0.25">
      <c r="J148"/>
      <c r="K148"/>
      <c r="L148"/>
      <c r="M148"/>
    </row>
    <row r="149" spans="10:13" x14ac:dyDescent="0.25">
      <c r="J149"/>
      <c r="K149"/>
      <c r="L149"/>
      <c r="M149"/>
    </row>
    <row r="150" spans="10:13" x14ac:dyDescent="0.25">
      <c r="J150"/>
      <c r="K150"/>
      <c r="L150"/>
      <c r="M150"/>
    </row>
    <row r="151" spans="10:13" x14ac:dyDescent="0.25">
      <c r="J151"/>
      <c r="K151"/>
      <c r="L151"/>
      <c r="M151"/>
    </row>
    <row r="152" spans="10:13" x14ac:dyDescent="0.25">
      <c r="J152"/>
      <c r="K152"/>
      <c r="L152"/>
      <c r="M152"/>
    </row>
    <row r="153" spans="10:13" x14ac:dyDescent="0.25">
      <c r="J153"/>
      <c r="K153"/>
      <c r="L153"/>
      <c r="M153"/>
    </row>
    <row r="154" spans="10:13" x14ac:dyDescent="0.25">
      <c r="J154"/>
      <c r="K154"/>
      <c r="L154"/>
      <c r="M154"/>
    </row>
    <row r="155" spans="10:13" x14ac:dyDescent="0.25">
      <c r="J155"/>
      <c r="K155"/>
      <c r="L155"/>
      <c r="M155"/>
    </row>
    <row r="156" spans="10:13" x14ac:dyDescent="0.25">
      <c r="J156"/>
      <c r="K156"/>
      <c r="L156"/>
      <c r="M156"/>
    </row>
    <row r="157" spans="10:13" x14ac:dyDescent="0.25">
      <c r="J157"/>
      <c r="K157"/>
      <c r="L157"/>
      <c r="M157"/>
    </row>
    <row r="158" spans="10:13" x14ac:dyDescent="0.25">
      <c r="J158"/>
      <c r="K158"/>
      <c r="L158"/>
      <c r="M158"/>
    </row>
    <row r="159" spans="10:13" x14ac:dyDescent="0.25">
      <c r="J159"/>
      <c r="K159"/>
      <c r="L159"/>
      <c r="M159"/>
    </row>
    <row r="160" spans="10:13" x14ac:dyDescent="0.25">
      <c r="J160"/>
      <c r="K160"/>
      <c r="L160"/>
      <c r="M160"/>
    </row>
    <row r="161" spans="10:13" x14ac:dyDescent="0.25">
      <c r="J161"/>
      <c r="K161"/>
      <c r="L161"/>
      <c r="M161"/>
    </row>
    <row r="162" spans="10:13" x14ac:dyDescent="0.25">
      <c r="J162"/>
      <c r="K162"/>
      <c r="L162"/>
      <c r="M162"/>
    </row>
    <row r="163" spans="10:13" x14ac:dyDescent="0.25">
      <c r="J163"/>
      <c r="K163"/>
      <c r="L163"/>
      <c r="M163"/>
    </row>
    <row r="164" spans="10:13" x14ac:dyDescent="0.25">
      <c r="J164"/>
      <c r="K164"/>
      <c r="L164"/>
      <c r="M164"/>
    </row>
    <row r="165" spans="10:13" x14ac:dyDescent="0.25">
      <c r="J165"/>
      <c r="K165"/>
      <c r="L165"/>
      <c r="M165"/>
    </row>
    <row r="166" spans="10:13" x14ac:dyDescent="0.25">
      <c r="J166"/>
      <c r="K166"/>
      <c r="L166"/>
      <c r="M166"/>
    </row>
    <row r="167" spans="10:13" x14ac:dyDescent="0.25">
      <c r="J167"/>
      <c r="K167"/>
      <c r="L167"/>
      <c r="M167"/>
    </row>
    <row r="168" spans="10:13" x14ac:dyDescent="0.25">
      <c r="J168"/>
      <c r="K168"/>
      <c r="L168"/>
      <c r="M168"/>
    </row>
    <row r="169" spans="10:13" x14ac:dyDescent="0.25">
      <c r="J169"/>
      <c r="K169"/>
      <c r="L169"/>
      <c r="M169"/>
    </row>
    <row r="170" spans="10:13" x14ac:dyDescent="0.25">
      <c r="J170"/>
      <c r="K170"/>
      <c r="L170"/>
      <c r="M170"/>
    </row>
    <row r="171" spans="10:13" x14ac:dyDescent="0.25">
      <c r="J171"/>
      <c r="K171"/>
      <c r="L171"/>
      <c r="M171"/>
    </row>
    <row r="172" spans="10:13" x14ac:dyDescent="0.25">
      <c r="J172"/>
      <c r="K172"/>
      <c r="L172"/>
      <c r="M172"/>
    </row>
    <row r="173" spans="10:13" x14ac:dyDescent="0.25">
      <c r="J173"/>
      <c r="K173"/>
      <c r="L173"/>
      <c r="M173"/>
    </row>
    <row r="174" spans="10:13" x14ac:dyDescent="0.25">
      <c r="J174"/>
      <c r="K174"/>
      <c r="L174"/>
      <c r="M174"/>
    </row>
    <row r="175" spans="10:13" x14ac:dyDescent="0.25">
      <c r="J175"/>
      <c r="K175"/>
      <c r="L175"/>
      <c r="M175"/>
    </row>
    <row r="176" spans="10:13" x14ac:dyDescent="0.25">
      <c r="J176"/>
      <c r="K176"/>
      <c r="L176"/>
      <c r="M176"/>
    </row>
    <row r="177" spans="10:13" x14ac:dyDescent="0.25">
      <c r="J177"/>
      <c r="K177"/>
      <c r="L177"/>
      <c r="M177"/>
    </row>
    <row r="178" spans="10:13" x14ac:dyDescent="0.25">
      <c r="J178"/>
      <c r="K178"/>
      <c r="L178"/>
      <c r="M178"/>
    </row>
    <row r="179" spans="10:13" x14ac:dyDescent="0.25">
      <c r="J179"/>
      <c r="K179"/>
      <c r="L179"/>
      <c r="M179"/>
    </row>
    <row r="180" spans="10:13" x14ac:dyDescent="0.25">
      <c r="J180"/>
      <c r="K180"/>
      <c r="L180"/>
      <c r="M180"/>
    </row>
    <row r="181" spans="10:13" x14ac:dyDescent="0.25">
      <c r="J181"/>
      <c r="K181"/>
      <c r="L181"/>
      <c r="M181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0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28.25" customWidth="1"/>
    <col min="3" max="3" width="21.625" customWidth="1"/>
    <col min="4" max="4" width="16.25" customWidth="1"/>
    <col min="5" max="5" width="14" bestFit="1" customWidth="1"/>
    <col min="6" max="6" width="13.25" customWidth="1"/>
    <col min="7" max="7" width="22.5" customWidth="1"/>
  </cols>
  <sheetData>
    <row r="1" spans="2:7" ht="46.5" customHeight="1" x14ac:dyDescent="0.25">
      <c r="B1" s="8" t="s">
        <v>90</v>
      </c>
      <c r="C1" s="7"/>
      <c r="D1" s="7"/>
      <c r="E1" s="7"/>
      <c r="F1" s="7"/>
      <c r="G1" s="7"/>
    </row>
    <row r="2" spans="2:7" ht="25.5" customHeight="1" x14ac:dyDescent="0.25">
      <c r="B2" s="5" t="s">
        <v>1</v>
      </c>
      <c r="C2" s="5" t="s">
        <v>0</v>
      </c>
      <c r="D2" s="5" t="s">
        <v>2</v>
      </c>
      <c r="E2" s="5" t="s">
        <v>3</v>
      </c>
      <c r="F2" s="5" t="s">
        <v>4</v>
      </c>
      <c r="G2" s="5" t="s">
        <v>67</v>
      </c>
    </row>
    <row r="3" spans="2:7" ht="16.5" customHeight="1" x14ac:dyDescent="0.25">
      <c r="B3" s="2" t="s">
        <v>75</v>
      </c>
      <c r="C3" s="2" t="s">
        <v>71</v>
      </c>
      <c r="D3" s="50">
        <v>40</v>
      </c>
      <c r="E3" s="50">
        <v>40</v>
      </c>
      <c r="F3" s="50">
        <f>DetaljiProračuna[[#This Row],[Planirani trošak]]-DetaljiProračuna[[#This Row],[Stvarni trošak]]</f>
        <v>0</v>
      </c>
      <c r="G3" s="3">
        <f>DetaljiProračuna[[#This Row],[Stvarni trošak]]</f>
        <v>40</v>
      </c>
    </row>
    <row r="4" spans="2:7" ht="16.5" customHeight="1" x14ac:dyDescent="0.25">
      <c r="B4" s="2" t="s">
        <v>22</v>
      </c>
      <c r="C4" s="2" t="s">
        <v>71</v>
      </c>
      <c r="D4" s="50"/>
      <c r="E4" s="50"/>
      <c r="F4" s="50">
        <f>DetaljiProračuna[[#This Row],[Planirani trošak]]-DetaljiProračuna[[#This Row],[Stvarni trošak]]</f>
        <v>0</v>
      </c>
      <c r="G4" s="3">
        <f>DetaljiProračuna[[#This Row],[Stvarni trošak]]</f>
        <v>0</v>
      </c>
    </row>
    <row r="5" spans="2:7" ht="16.5" customHeight="1" x14ac:dyDescent="0.25">
      <c r="B5" s="2" t="s">
        <v>74</v>
      </c>
      <c r="C5" s="2" t="s">
        <v>71</v>
      </c>
      <c r="D5" s="50"/>
      <c r="E5" s="50"/>
      <c r="F5" s="50">
        <f>DetaljiProračuna[[#This Row],[Planirani trošak]]-DetaljiProračuna[[#This Row],[Stvarni trošak]]</f>
        <v>0</v>
      </c>
      <c r="G5" s="3">
        <f>DetaljiProračuna[[#This Row],[Stvarni trošak]]</f>
        <v>0</v>
      </c>
    </row>
    <row r="6" spans="2:7" ht="16.5" customHeight="1" x14ac:dyDescent="0.25">
      <c r="B6" s="2" t="s">
        <v>73</v>
      </c>
      <c r="C6" s="2" t="s">
        <v>71</v>
      </c>
      <c r="D6" s="50">
        <v>100</v>
      </c>
      <c r="E6" s="50">
        <v>100</v>
      </c>
      <c r="F6" s="50">
        <f>DetaljiProračuna[[#This Row],[Planirani trošak]]-DetaljiProračuna[[#This Row],[Stvarni trošak]]</f>
        <v>0</v>
      </c>
      <c r="G6" s="3">
        <f>DetaljiProračuna[[#This Row],[Stvarni trošak]]</f>
        <v>100</v>
      </c>
    </row>
    <row r="7" spans="2:7" ht="16.5" customHeight="1" x14ac:dyDescent="0.25">
      <c r="B7" s="2" t="s">
        <v>26</v>
      </c>
      <c r="C7" s="2" t="s">
        <v>24</v>
      </c>
      <c r="D7" s="50">
        <v>50</v>
      </c>
      <c r="E7" s="50">
        <v>40</v>
      </c>
      <c r="F7" s="50">
        <f>DetaljiProračuna[[#This Row],[Planirani trošak]]-DetaljiProračuna[[#This Row],[Stvarni trošak]]</f>
        <v>10</v>
      </c>
      <c r="G7" s="3">
        <f>DetaljiProračuna[[#This Row],[Stvarni trošak]]</f>
        <v>40</v>
      </c>
    </row>
    <row r="8" spans="2:7" ht="16.5" customHeight="1" x14ac:dyDescent="0.25">
      <c r="B8" s="2" t="s">
        <v>28</v>
      </c>
      <c r="C8" s="2" t="s">
        <v>24</v>
      </c>
      <c r="D8" s="50">
        <v>200</v>
      </c>
      <c r="E8" s="50">
        <v>150</v>
      </c>
      <c r="F8" s="50">
        <f>DetaljiProračuna[[#This Row],[Planirani trošak]]-DetaljiProračuna[[#This Row],[Stvarni trošak]]</f>
        <v>50</v>
      </c>
      <c r="G8" s="3">
        <f>DetaljiProračuna[[#This Row],[Stvarni trošak]]</f>
        <v>150</v>
      </c>
    </row>
    <row r="9" spans="2:7" ht="16.5" customHeight="1" x14ac:dyDescent="0.25">
      <c r="B9" s="2" t="s">
        <v>25</v>
      </c>
      <c r="C9" s="2" t="s">
        <v>24</v>
      </c>
      <c r="D9" s="50">
        <v>50</v>
      </c>
      <c r="E9" s="50">
        <v>28</v>
      </c>
      <c r="F9" s="50">
        <f>DetaljiProračuna[[#This Row],[Planirani trošak]]-DetaljiProračuna[[#This Row],[Stvarni trošak]]</f>
        <v>22</v>
      </c>
      <c r="G9" s="3">
        <f>DetaljiProračuna[[#This Row],[Stvarni trošak]]</f>
        <v>28</v>
      </c>
    </row>
    <row r="10" spans="2:7" ht="16.5" customHeight="1" x14ac:dyDescent="0.25">
      <c r="B10" s="2" t="s">
        <v>63</v>
      </c>
      <c r="C10" s="2" t="s">
        <v>24</v>
      </c>
      <c r="D10" s="50">
        <v>50</v>
      </c>
      <c r="E10" s="50">
        <v>30</v>
      </c>
      <c r="F10" s="50">
        <f>DetaljiProračuna[[#This Row],[Planirani trošak]]-DetaljiProračuna[[#This Row],[Stvarni trošak]]</f>
        <v>20</v>
      </c>
      <c r="G10" s="3">
        <f>DetaljiProračuna[[#This Row],[Stvarni trošak]]</f>
        <v>30</v>
      </c>
    </row>
    <row r="11" spans="2:7" ht="16.5" customHeight="1" x14ac:dyDescent="0.25">
      <c r="B11" s="2" t="s">
        <v>27</v>
      </c>
      <c r="C11" s="2" t="s">
        <v>24</v>
      </c>
      <c r="D11" s="50">
        <v>0</v>
      </c>
      <c r="E11" s="50">
        <v>40</v>
      </c>
      <c r="F11" s="50">
        <f>DetaljiProračuna[[#This Row],[Planirani trošak]]-DetaljiProračuna[[#This Row],[Stvarni trošak]]</f>
        <v>-40</v>
      </c>
      <c r="G11" s="3">
        <f>DetaljiProračuna[[#This Row],[Stvarni trošak]]</f>
        <v>40</v>
      </c>
    </row>
    <row r="12" spans="2:7" ht="16.5" customHeight="1" x14ac:dyDescent="0.25">
      <c r="B12" s="2" t="s">
        <v>38</v>
      </c>
      <c r="C12" s="2" t="s">
        <v>24</v>
      </c>
      <c r="D12" s="50">
        <v>20</v>
      </c>
      <c r="E12" s="50">
        <v>50</v>
      </c>
      <c r="F12" s="50">
        <f>DetaljiProračuna[[#This Row],[Planirani trošak]]-DetaljiProračuna[[#This Row],[Stvarni trošak]]</f>
        <v>-30</v>
      </c>
      <c r="G12" s="3">
        <f>DetaljiProračuna[[#This Row],[Stvarni trošak]]</f>
        <v>50</v>
      </c>
    </row>
    <row r="13" spans="2:7" ht="16.5" customHeight="1" x14ac:dyDescent="0.25">
      <c r="B13" s="2" t="s">
        <v>37</v>
      </c>
      <c r="C13" s="2" t="s">
        <v>24</v>
      </c>
      <c r="D13" s="50">
        <v>30</v>
      </c>
      <c r="E13" s="50">
        <v>20</v>
      </c>
      <c r="F13" s="50">
        <f>DetaljiProračuna[[#This Row],[Planirani trošak]]-DetaljiProračuna[[#This Row],[Stvarni trošak]]</f>
        <v>10</v>
      </c>
      <c r="G13" s="3">
        <f>DetaljiProračuna[[#This Row],[Stvarni trošak]]</f>
        <v>20</v>
      </c>
    </row>
    <row r="14" spans="2:7" ht="16.5" customHeight="1" x14ac:dyDescent="0.25">
      <c r="B14" s="2" t="s">
        <v>21</v>
      </c>
      <c r="C14" s="2" t="s">
        <v>19</v>
      </c>
      <c r="D14" s="50">
        <v>1000</v>
      </c>
      <c r="E14" s="50">
        <v>1200</v>
      </c>
      <c r="F14" s="50">
        <f>DetaljiProračuna[[#This Row],[Planirani trošak]]-DetaljiProračuna[[#This Row],[Stvarni trošak]]</f>
        <v>-200</v>
      </c>
      <c r="G14" s="3">
        <f>DetaljiProračuna[[#This Row],[Stvarni trošak]]</f>
        <v>1200</v>
      </c>
    </row>
    <row r="15" spans="2:7" ht="16.5" customHeight="1" x14ac:dyDescent="0.25">
      <c r="B15" s="2" t="s">
        <v>20</v>
      </c>
      <c r="C15" s="2" t="s">
        <v>19</v>
      </c>
      <c r="D15" s="50">
        <v>100</v>
      </c>
      <c r="E15" s="50">
        <v>120</v>
      </c>
      <c r="F15" s="50">
        <f>DetaljiProračuna[[#This Row],[Planirani trošak]]-DetaljiProračuna[[#This Row],[Stvarni trošak]]</f>
        <v>-20</v>
      </c>
      <c r="G15" s="3">
        <f>DetaljiProračuna[[#This Row],[Stvarni trošak]]</f>
        <v>120</v>
      </c>
    </row>
    <row r="16" spans="2:7" ht="16.5" customHeight="1" x14ac:dyDescent="0.25">
      <c r="B16" s="2" t="s">
        <v>30</v>
      </c>
      <c r="C16" s="2" t="s">
        <v>29</v>
      </c>
      <c r="D16" s="50">
        <v>75</v>
      </c>
      <c r="E16" s="50">
        <v>100</v>
      </c>
      <c r="F16" s="50">
        <f>DetaljiProračuna[[#This Row],[Planirani trošak]]-DetaljiProračuna[[#This Row],[Stvarni trošak]]</f>
        <v>-25</v>
      </c>
      <c r="G16" s="3">
        <f>DetaljiProračuna[[#This Row],[Stvarni trošak]]</f>
        <v>100</v>
      </c>
    </row>
    <row r="17" spans="2:7" ht="16.5" customHeight="1" x14ac:dyDescent="0.25">
      <c r="B17" s="2" t="s">
        <v>31</v>
      </c>
      <c r="C17" s="2" t="s">
        <v>29</v>
      </c>
      <c r="D17" s="50">
        <v>25</v>
      </c>
      <c r="E17" s="50">
        <v>25</v>
      </c>
      <c r="F17" s="50">
        <f>DetaljiProračuna[[#This Row],[Planirani trošak]]-DetaljiProračuna[[#This Row],[Stvarni trošak]]</f>
        <v>0</v>
      </c>
      <c r="G17" s="3">
        <f>DetaljiProračuna[[#This Row],[Stvarni trošak]]</f>
        <v>25</v>
      </c>
    </row>
    <row r="18" spans="2:7" ht="16.5" customHeight="1" x14ac:dyDescent="0.25">
      <c r="B18" s="2" t="s">
        <v>68</v>
      </c>
      <c r="C18" s="2" t="s">
        <v>29</v>
      </c>
      <c r="D18" s="50"/>
      <c r="E18" s="50"/>
      <c r="F18" s="50">
        <f>DetaljiProračuna[[#This Row],[Planirani trošak]]-DetaljiProračuna[[#This Row],[Stvarni trošak]]</f>
        <v>0</v>
      </c>
      <c r="G18" s="3">
        <f>DetaljiProračuna[[#This Row],[Stvarni trošak]]</f>
        <v>0</v>
      </c>
    </row>
    <row r="19" spans="2:7" ht="16.5" customHeight="1" x14ac:dyDescent="0.25">
      <c r="B19" s="2" t="s">
        <v>69</v>
      </c>
      <c r="C19" s="2" t="s">
        <v>29</v>
      </c>
      <c r="D19" s="50"/>
      <c r="E19" s="50"/>
      <c r="F19" s="50">
        <f>DetaljiProračuna[[#This Row],[Planirani trošak]]-DetaljiProračuna[[#This Row],[Stvarni trošak]]</f>
        <v>0</v>
      </c>
      <c r="G19" s="3">
        <f>DetaljiProračuna[[#This Row],[Stvarni trošak]]</f>
        <v>0</v>
      </c>
    </row>
    <row r="20" spans="2:7" ht="16.5" customHeight="1" x14ac:dyDescent="0.25">
      <c r="B20" s="2" t="s">
        <v>62</v>
      </c>
      <c r="C20" s="2" t="s">
        <v>5</v>
      </c>
      <c r="D20" s="50">
        <v>100</v>
      </c>
      <c r="E20" s="50">
        <v>100</v>
      </c>
      <c r="F20" s="50">
        <f>DetaljiProračuna[[#This Row],[Planirani trošak]]-DetaljiProračuna[[#This Row],[Stvarni trošak]]</f>
        <v>0</v>
      </c>
      <c r="G20" s="3">
        <f>DetaljiProračuna[[#This Row],[Stvarni trošak]]</f>
        <v>100</v>
      </c>
    </row>
    <row r="21" spans="2:7" ht="16.5" customHeight="1" x14ac:dyDescent="0.25">
      <c r="B21" s="2" t="s">
        <v>8</v>
      </c>
      <c r="C21" s="2" t="s">
        <v>5</v>
      </c>
      <c r="D21" s="50">
        <v>45</v>
      </c>
      <c r="E21" s="50">
        <v>50</v>
      </c>
      <c r="F21" s="50">
        <f>DetaljiProračuna[[#This Row],[Planirani trošak]]-DetaljiProračuna[[#This Row],[Stvarni trošak]]</f>
        <v>-5</v>
      </c>
      <c r="G21" s="3">
        <f>DetaljiProračuna[[#This Row],[Stvarni trošak]]</f>
        <v>50</v>
      </c>
    </row>
    <row r="22" spans="2:7" ht="16.5" customHeight="1" x14ac:dyDescent="0.25">
      <c r="B22" s="2" t="s">
        <v>10</v>
      </c>
      <c r="C22" s="2" t="s">
        <v>5</v>
      </c>
      <c r="D22" s="50">
        <v>300</v>
      </c>
      <c r="E22" s="50">
        <v>400</v>
      </c>
      <c r="F22" s="50">
        <f>DetaljiProračuna[[#This Row],[Planirani trošak]]-DetaljiProračuna[[#This Row],[Stvarni trošak]]</f>
        <v>-100</v>
      </c>
      <c r="G22" s="3">
        <f>DetaljiProračuna[[#This Row],[Stvarni trošak]]</f>
        <v>400</v>
      </c>
    </row>
    <row r="23" spans="2:7" ht="16.5" customHeight="1" x14ac:dyDescent="0.25">
      <c r="B23" s="2" t="s">
        <v>56</v>
      </c>
      <c r="C23" s="2" t="s">
        <v>5</v>
      </c>
      <c r="D23" s="50">
        <v>200</v>
      </c>
      <c r="E23" s="50"/>
      <c r="F23" s="50">
        <f>DetaljiProračuna[[#This Row],[Planirani trošak]]-DetaljiProračuna[[#This Row],[Stvarni trošak]]</f>
        <v>200</v>
      </c>
      <c r="G23" s="3">
        <f>DetaljiProračuna[[#This Row],[Stvarni trošak]]</f>
        <v>0</v>
      </c>
    </row>
    <row r="24" spans="2:7" ht="16.5" customHeight="1" x14ac:dyDescent="0.25">
      <c r="B24" s="2" t="s">
        <v>9</v>
      </c>
      <c r="C24" s="2" t="s">
        <v>5</v>
      </c>
      <c r="D24" s="50">
        <v>200</v>
      </c>
      <c r="E24" s="50">
        <v>150</v>
      </c>
      <c r="F24" s="50">
        <f>DetaljiProračuna[[#This Row],[Planirani trošak]]-DetaljiProračuna[[#This Row],[Stvarni trošak]]</f>
        <v>50</v>
      </c>
      <c r="G24" s="3">
        <f>DetaljiProračuna[[#This Row],[Stvarni trošak]]</f>
        <v>150</v>
      </c>
    </row>
    <row r="25" spans="2:7" ht="16.5" customHeight="1" x14ac:dyDescent="0.25">
      <c r="B25" s="2" t="s">
        <v>11</v>
      </c>
      <c r="C25" s="2" t="s">
        <v>5</v>
      </c>
      <c r="D25" s="50">
        <v>1700</v>
      </c>
      <c r="E25" s="50">
        <v>1700</v>
      </c>
      <c r="F25" s="50">
        <f>DetaljiProračuna[[#This Row],[Planirani trošak]]-DetaljiProračuna[[#This Row],[Stvarni trošak]]</f>
        <v>0</v>
      </c>
      <c r="G25" s="3">
        <f>DetaljiProračuna[[#This Row],[Stvarni trošak]]</f>
        <v>1700</v>
      </c>
    </row>
    <row r="26" spans="2:7" ht="16.5" customHeight="1" x14ac:dyDescent="0.25">
      <c r="B26" s="2" t="s">
        <v>65</v>
      </c>
      <c r="C26" s="2" t="s">
        <v>5</v>
      </c>
      <c r="D26" s="50"/>
      <c r="E26" s="50"/>
      <c r="F26" s="50">
        <f>DetaljiProračuna[[#This Row],[Planirani trošak]]-DetaljiProračuna[[#This Row],[Stvarni trošak]]</f>
        <v>0</v>
      </c>
      <c r="G26" s="3">
        <f>DetaljiProračuna[[#This Row],[Stvarni trošak]]</f>
        <v>0</v>
      </c>
    </row>
    <row r="27" spans="2:7" ht="16.5" customHeight="1" x14ac:dyDescent="0.25">
      <c r="B27" s="2" t="s">
        <v>66</v>
      </c>
      <c r="C27" s="2" t="s">
        <v>5</v>
      </c>
      <c r="D27" s="50">
        <v>100</v>
      </c>
      <c r="E27" s="50">
        <v>100</v>
      </c>
      <c r="F27" s="50">
        <f>DetaljiProračuna[[#This Row],[Planirani trošak]]-DetaljiProračuna[[#This Row],[Stvarni trošak]]</f>
        <v>0</v>
      </c>
      <c r="G27" s="3">
        <f>DetaljiProračuna[[#This Row],[Stvarni trošak]]</f>
        <v>100</v>
      </c>
    </row>
    <row r="28" spans="2:7" ht="16.5" customHeight="1" x14ac:dyDescent="0.25">
      <c r="B28" s="2" t="s">
        <v>54</v>
      </c>
      <c r="C28" s="2" t="s">
        <v>5</v>
      </c>
      <c r="D28" s="50">
        <v>60</v>
      </c>
      <c r="E28" s="50">
        <v>60</v>
      </c>
      <c r="F28" s="50">
        <f>DetaljiProračuna[[#This Row],[Planirani trošak]]-DetaljiProračuna[[#This Row],[Stvarni trošak]]</f>
        <v>0</v>
      </c>
      <c r="G28" s="3">
        <f>DetaljiProračuna[[#This Row],[Stvarni trošak]]</f>
        <v>60</v>
      </c>
    </row>
    <row r="29" spans="2:7" ht="16.5" customHeight="1" x14ac:dyDescent="0.25">
      <c r="B29" s="2" t="s">
        <v>53</v>
      </c>
      <c r="C29" s="2" t="s">
        <v>5</v>
      </c>
      <c r="D29" s="50">
        <v>35</v>
      </c>
      <c r="E29" s="50">
        <v>39</v>
      </c>
      <c r="F29" s="50">
        <f>DetaljiProračuna[[#This Row],[Planirani trošak]]-DetaljiProračuna[[#This Row],[Stvarni trošak]]</f>
        <v>-4</v>
      </c>
      <c r="G29" s="3">
        <f>DetaljiProračuna[[#This Row],[Stvarni trošak]]</f>
        <v>39</v>
      </c>
    </row>
    <row r="30" spans="2:7" ht="16.5" customHeight="1" x14ac:dyDescent="0.25">
      <c r="B30" s="2" t="s">
        <v>6</v>
      </c>
      <c r="C30" s="2" t="s">
        <v>5</v>
      </c>
      <c r="D30" s="50">
        <v>40</v>
      </c>
      <c r="E30" s="50">
        <v>55</v>
      </c>
      <c r="F30" s="50">
        <f>DetaljiProračuna[[#This Row],[Planirani trošak]]-DetaljiProračuna[[#This Row],[Stvarni trošak]]</f>
        <v>-15</v>
      </c>
      <c r="G30" s="3">
        <f>DetaljiProračuna[[#This Row],[Stvarni trošak]]</f>
        <v>55</v>
      </c>
    </row>
    <row r="31" spans="2:7" ht="16.5" customHeight="1" x14ac:dyDescent="0.25">
      <c r="B31" s="2" t="s">
        <v>64</v>
      </c>
      <c r="C31" s="2" t="s">
        <v>5</v>
      </c>
      <c r="D31" s="50">
        <v>25</v>
      </c>
      <c r="E31" s="50">
        <v>22</v>
      </c>
      <c r="F31" s="50">
        <f>DetaljiProračuna[[#This Row],[Planirani trošak]]-DetaljiProračuna[[#This Row],[Stvarni trošak]]</f>
        <v>3</v>
      </c>
      <c r="G31" s="3">
        <f>DetaljiProračuna[[#This Row],[Stvarni trošak]]</f>
        <v>22</v>
      </c>
    </row>
    <row r="32" spans="2:7" ht="16.5" customHeight="1" x14ac:dyDescent="0.25">
      <c r="B32" s="2" t="s">
        <v>7</v>
      </c>
      <c r="C32" s="2" t="s">
        <v>5</v>
      </c>
      <c r="D32" s="50">
        <v>25</v>
      </c>
      <c r="E32" s="50">
        <v>26</v>
      </c>
      <c r="F32" s="50">
        <f>DetaljiProračuna[[#This Row],[Planirani trošak]]-DetaljiProračuna[[#This Row],[Stvarni trošak]]</f>
        <v>-1</v>
      </c>
      <c r="G32" s="3">
        <f>DetaljiProračuna[[#This Row],[Stvarni trošak]]</f>
        <v>26</v>
      </c>
    </row>
    <row r="33" spans="2:7" ht="16.5" customHeight="1" x14ac:dyDescent="0.25">
      <c r="B33" s="2" t="s">
        <v>17</v>
      </c>
      <c r="C33" s="2" t="s">
        <v>15</v>
      </c>
      <c r="D33" s="50">
        <v>400</v>
      </c>
      <c r="E33" s="50">
        <v>400</v>
      </c>
      <c r="F33" s="50">
        <f>DetaljiProračuna[[#This Row],[Planirani trošak]]-DetaljiProračuna[[#This Row],[Stvarni trošak]]</f>
        <v>0</v>
      </c>
      <c r="G33" s="3">
        <f>DetaljiProračuna[[#This Row],[Stvarni trošak]]</f>
        <v>400</v>
      </c>
    </row>
    <row r="34" spans="2:7" ht="16.5" customHeight="1" x14ac:dyDescent="0.25">
      <c r="B34" s="2" t="s">
        <v>16</v>
      </c>
      <c r="C34" s="2" t="s">
        <v>15</v>
      </c>
      <c r="D34" s="50">
        <v>400</v>
      </c>
      <c r="E34" s="50">
        <v>400</v>
      </c>
      <c r="F34" s="50">
        <f>DetaljiProračuna[[#This Row],[Planirani trošak]]-DetaljiProračuna[[#This Row],[Stvarni trošak]]</f>
        <v>0</v>
      </c>
      <c r="G34" s="3">
        <f>DetaljiProračuna[[#This Row],[Stvarni trošak]]</f>
        <v>400</v>
      </c>
    </row>
    <row r="35" spans="2:7" ht="16.5" customHeight="1" x14ac:dyDescent="0.25">
      <c r="B35" s="2" t="s">
        <v>18</v>
      </c>
      <c r="C35" s="2" t="s">
        <v>15</v>
      </c>
      <c r="D35" s="50">
        <v>100</v>
      </c>
      <c r="E35" s="50">
        <v>100</v>
      </c>
      <c r="F35" s="50">
        <f>DetaljiProračuna[[#This Row],[Planirani trošak]]-DetaljiProračuna[[#This Row],[Stvarni trošak]]</f>
        <v>0</v>
      </c>
      <c r="G35" s="3">
        <f>DetaljiProračuna[[#This Row],[Stvarni trošak]]</f>
        <v>100</v>
      </c>
    </row>
    <row r="36" spans="2:7" ht="16.5" customHeight="1" x14ac:dyDescent="0.25">
      <c r="B36" s="2" t="s">
        <v>42</v>
      </c>
      <c r="C36" s="2" t="s">
        <v>39</v>
      </c>
      <c r="D36" s="50">
        <v>200</v>
      </c>
      <c r="E36" s="50">
        <v>200</v>
      </c>
      <c r="F36" s="50">
        <f>DetaljiProračuna[[#This Row],[Planirani trošak]]-DetaljiProračuna[[#This Row],[Stvarni trošak]]</f>
        <v>0</v>
      </c>
      <c r="G36" s="3">
        <f>DetaljiProračuna[[#This Row],[Stvarni trošak]]</f>
        <v>200</v>
      </c>
    </row>
    <row r="37" spans="2:7" ht="16.5" customHeight="1" x14ac:dyDescent="0.25">
      <c r="B37" s="2" t="s">
        <v>43</v>
      </c>
      <c r="C37" s="2" t="s">
        <v>39</v>
      </c>
      <c r="D37" s="50"/>
      <c r="E37" s="50"/>
      <c r="F37" s="50">
        <f>DetaljiProračuna[[#This Row],[Planirani trošak]]-DetaljiProračuna[[#This Row],[Stvarni trošak]]</f>
        <v>0</v>
      </c>
      <c r="G37" s="3">
        <f>DetaljiProračuna[[#This Row],[Stvarni trošak]]</f>
        <v>0</v>
      </c>
    </row>
    <row r="38" spans="2:7" ht="16.5" customHeight="1" x14ac:dyDescent="0.25">
      <c r="B38" s="2" t="s">
        <v>44</v>
      </c>
      <c r="C38" s="2" t="s">
        <v>39</v>
      </c>
      <c r="D38" s="50"/>
      <c r="E38" s="50"/>
      <c r="F38" s="50">
        <f>DetaljiProračuna[[#This Row],[Planirani trošak]]-DetaljiProračuna[[#This Row],[Stvarni trošak]]</f>
        <v>0</v>
      </c>
      <c r="G38" s="3">
        <f>DetaljiProračuna[[#This Row],[Stvarni trošak]]</f>
        <v>0</v>
      </c>
    </row>
    <row r="39" spans="2:7" ht="16.5" customHeight="1" x14ac:dyDescent="0.25">
      <c r="B39" s="2" t="s">
        <v>41</v>
      </c>
      <c r="C39" s="2" t="s">
        <v>39</v>
      </c>
      <c r="D39" s="50"/>
      <c r="E39" s="50"/>
      <c r="F39" s="50">
        <f>DetaljiProračuna[[#This Row],[Planirani trošak]]-DetaljiProračuna[[#This Row],[Stvarni trošak]]</f>
        <v>0</v>
      </c>
      <c r="G39" s="3">
        <f>DetaljiProračuna[[#This Row],[Stvarni trošak]]</f>
        <v>0</v>
      </c>
    </row>
    <row r="40" spans="2:7" ht="16.5" customHeight="1" x14ac:dyDescent="0.25">
      <c r="B40" s="2" t="s">
        <v>40</v>
      </c>
      <c r="C40" s="2" t="s">
        <v>39</v>
      </c>
      <c r="D40" s="50"/>
      <c r="E40" s="50"/>
      <c r="F40" s="50">
        <f>DetaljiProračuna[[#This Row],[Planirani trošak]]-DetaljiProračuna[[#This Row],[Stvarni trošak]]</f>
        <v>0</v>
      </c>
      <c r="G40" s="3">
        <f>DetaljiProračuna[[#This Row],[Stvarni trošak]]</f>
        <v>0</v>
      </c>
    </row>
    <row r="41" spans="2:7" ht="16.5" customHeight="1" x14ac:dyDescent="0.25">
      <c r="B41" s="2" t="s">
        <v>23</v>
      </c>
      <c r="C41" s="2" t="s">
        <v>34</v>
      </c>
      <c r="D41" s="50">
        <v>150</v>
      </c>
      <c r="E41" s="50">
        <v>140</v>
      </c>
      <c r="F41" s="50">
        <f>DetaljiProračuna[[#This Row],[Planirani trošak]]-DetaljiProračuna[[#This Row],[Stvarni trošak]]</f>
        <v>10</v>
      </c>
      <c r="G41" s="3">
        <f>DetaljiProračuna[[#This Row],[Stvarni trošak]]</f>
        <v>140</v>
      </c>
    </row>
    <row r="42" spans="2:7" ht="16.5" customHeight="1" x14ac:dyDescent="0.25">
      <c r="B42" s="2" t="s">
        <v>36</v>
      </c>
      <c r="C42" s="2" t="s">
        <v>34</v>
      </c>
      <c r="D42" s="50"/>
      <c r="E42" s="50"/>
      <c r="F42" s="50">
        <f>DetaljiProračuna[[#This Row],[Planirani trošak]]-DetaljiProračuna[[#This Row],[Stvarni trošak]]</f>
        <v>0</v>
      </c>
      <c r="G42" s="3">
        <f>DetaljiProračuna[[#This Row],[Stvarni trošak]]</f>
        <v>0</v>
      </c>
    </row>
    <row r="43" spans="2:7" ht="16.5" customHeight="1" x14ac:dyDescent="0.25">
      <c r="B43" s="2" t="s">
        <v>35</v>
      </c>
      <c r="C43" s="2" t="s">
        <v>34</v>
      </c>
      <c r="D43" s="50"/>
      <c r="E43" s="50"/>
      <c r="F43" s="50">
        <f>DetaljiProračuna[[#This Row],[Planirani trošak]]-DetaljiProračuna[[#This Row],[Stvarni trošak]]</f>
        <v>0</v>
      </c>
      <c r="G43" s="3">
        <f>DetaljiProračuna[[#This Row],[Stvarni trošak]]</f>
        <v>0</v>
      </c>
    </row>
    <row r="44" spans="2:7" ht="16.5" customHeight="1" x14ac:dyDescent="0.25">
      <c r="B44" s="2" t="s">
        <v>61</v>
      </c>
      <c r="C44" s="2" t="s">
        <v>34</v>
      </c>
      <c r="D44" s="50"/>
      <c r="E44" s="50"/>
      <c r="F44" s="50">
        <f>DetaljiProračuna[[#This Row],[Planirani trošak]]-DetaljiProračuna[[#This Row],[Stvarni trošak]]</f>
        <v>0</v>
      </c>
      <c r="G44" s="3">
        <f>DetaljiProračuna[[#This Row],[Stvarni trošak]]</f>
        <v>0</v>
      </c>
    </row>
    <row r="45" spans="2:7" ht="16.5" customHeight="1" x14ac:dyDescent="0.25">
      <c r="B45" s="2" t="s">
        <v>22</v>
      </c>
      <c r="C45" s="2" t="s">
        <v>34</v>
      </c>
      <c r="D45" s="50"/>
      <c r="E45" s="50"/>
      <c r="F45" s="50">
        <f>DetaljiProračuna[[#This Row],[Planirani trošak]]-DetaljiProračuna[[#This Row],[Stvarni trošak]]</f>
        <v>0</v>
      </c>
      <c r="G45" s="3">
        <f>DetaljiProračuna[[#This Row],[Stvarni trošak]]</f>
        <v>0</v>
      </c>
    </row>
    <row r="46" spans="2:7" ht="16.5" customHeight="1" x14ac:dyDescent="0.25">
      <c r="B46" s="2" t="s">
        <v>19</v>
      </c>
      <c r="C46" s="2" t="s">
        <v>32</v>
      </c>
      <c r="D46" s="50">
        <v>150</v>
      </c>
      <c r="E46" s="50">
        <v>75</v>
      </c>
      <c r="F46" s="50">
        <f>DetaljiProračuna[[#This Row],[Planirani trošak]]-DetaljiProračuna[[#This Row],[Stvarni trošak]]</f>
        <v>75</v>
      </c>
      <c r="G46" s="3">
        <f>DetaljiProračuna[[#This Row],[Stvarni trošak]]</f>
        <v>75</v>
      </c>
    </row>
    <row r="47" spans="2:7" ht="16.5" customHeight="1" x14ac:dyDescent="0.25">
      <c r="B47" s="2" t="s">
        <v>76</v>
      </c>
      <c r="C47" s="2" t="s">
        <v>32</v>
      </c>
      <c r="D47" s="50">
        <v>20</v>
      </c>
      <c r="E47" s="50">
        <v>25</v>
      </c>
      <c r="F47" s="50">
        <f>DetaljiProračuna[[#This Row],[Planirani trošak]]-DetaljiProračuna[[#This Row],[Stvarni trošak]]</f>
        <v>-5</v>
      </c>
      <c r="G47" s="3">
        <f>DetaljiProračuna[[#This Row],[Stvarni trošak]]</f>
        <v>25</v>
      </c>
    </row>
    <row r="48" spans="2:7" ht="16.5" customHeight="1" x14ac:dyDescent="0.25">
      <c r="B48" s="2" t="s">
        <v>22</v>
      </c>
      <c r="C48" s="2" t="s">
        <v>32</v>
      </c>
      <c r="D48" s="50"/>
      <c r="E48" s="50"/>
      <c r="F48" s="50">
        <f>DetaljiProračuna[[#This Row],[Planirani trošak]]-DetaljiProračuna[[#This Row],[Stvarni trošak]]</f>
        <v>0</v>
      </c>
      <c r="G48" s="3">
        <f>DetaljiProračuna[[#This Row],[Stvarni trošak]]</f>
        <v>0</v>
      </c>
    </row>
    <row r="49" spans="2:7" ht="16.5" customHeight="1" x14ac:dyDescent="0.25">
      <c r="B49" s="2" t="s">
        <v>33</v>
      </c>
      <c r="C49" s="2" t="s">
        <v>32</v>
      </c>
      <c r="D49" s="50"/>
      <c r="E49" s="50"/>
      <c r="F49" s="50">
        <f>DetaljiProračuna[[#This Row],[Planirani trošak]]-DetaljiProračuna[[#This Row],[Stvarni trošak]]</f>
        <v>0</v>
      </c>
      <c r="G49" s="3">
        <f>DetaljiProračuna[[#This Row],[Stvarni trošak]]</f>
        <v>0</v>
      </c>
    </row>
    <row r="50" spans="2:7" ht="16.5" customHeight="1" x14ac:dyDescent="0.25">
      <c r="B50" s="2" t="s">
        <v>60</v>
      </c>
      <c r="C50" s="2" t="s">
        <v>58</v>
      </c>
      <c r="D50" s="50">
        <v>200</v>
      </c>
      <c r="E50" s="50">
        <v>200</v>
      </c>
      <c r="F50" s="50">
        <f>DetaljiProračuna[[#This Row],[Planirani trošak]]-DetaljiProračuna[[#This Row],[Stvarni trošak]]</f>
        <v>0</v>
      </c>
      <c r="G50" s="3">
        <f>DetaljiProračuna[[#This Row],[Stvarni trošak]]</f>
        <v>200</v>
      </c>
    </row>
    <row r="51" spans="2:7" ht="16.5" customHeight="1" x14ac:dyDescent="0.25">
      <c r="B51" s="2" t="s">
        <v>59</v>
      </c>
      <c r="C51" s="2" t="s">
        <v>58</v>
      </c>
      <c r="D51" s="50"/>
      <c r="E51" s="50"/>
      <c r="F51" s="50">
        <f>DetaljiProračuna[[#This Row],[Planirani trošak]]-DetaljiProračuna[[#This Row],[Stvarni trošak]]</f>
        <v>0</v>
      </c>
      <c r="G51" s="3">
        <f>DetaljiProračuna[[#This Row],[Stvarni trošak]]</f>
        <v>0</v>
      </c>
    </row>
    <row r="52" spans="2:7" ht="16.5" customHeight="1" x14ac:dyDescent="0.25">
      <c r="B52" s="2" t="s">
        <v>46</v>
      </c>
      <c r="C52" s="2" t="s">
        <v>45</v>
      </c>
      <c r="D52" s="50">
        <v>300</v>
      </c>
      <c r="E52" s="50">
        <v>300</v>
      </c>
      <c r="F52" s="50">
        <f>DetaljiProračuna[[#This Row],[Planirani trošak]]-DetaljiProračuna[[#This Row],[Stvarni trošak]]</f>
        <v>0</v>
      </c>
      <c r="G52" s="3">
        <f>DetaljiProračuna[[#This Row],[Stvarni trošak]]</f>
        <v>300</v>
      </c>
    </row>
    <row r="53" spans="2:7" ht="16.5" customHeight="1" x14ac:dyDescent="0.25">
      <c r="B53" s="2" t="s">
        <v>48</v>
      </c>
      <c r="C53" s="2" t="s">
        <v>45</v>
      </c>
      <c r="D53" s="50"/>
      <c r="E53" s="50"/>
      <c r="F53" s="50">
        <f>DetaljiProračuna[[#This Row],[Planirani trošak]]-DetaljiProračuna[[#This Row],[Stvarni trošak]]</f>
        <v>0</v>
      </c>
      <c r="G53" s="3">
        <f>DetaljiProračuna[[#This Row],[Stvarni trošak]]</f>
        <v>0</v>
      </c>
    </row>
    <row r="54" spans="2:7" ht="16.5" customHeight="1" x14ac:dyDescent="0.25">
      <c r="B54" s="2" t="s">
        <v>47</v>
      </c>
      <c r="C54" s="2" t="s">
        <v>45</v>
      </c>
      <c r="D54" s="50"/>
      <c r="E54" s="50"/>
      <c r="F54" s="50">
        <f>DetaljiProračuna[[#This Row],[Planirani trošak]]-DetaljiProračuna[[#This Row],[Stvarni trošak]]</f>
        <v>0</v>
      </c>
      <c r="G54" s="3">
        <f>DetaljiProračuna[[#This Row],[Stvarni trošak]]</f>
        <v>0</v>
      </c>
    </row>
    <row r="55" spans="2:7" ht="16.5" customHeight="1" x14ac:dyDescent="0.25">
      <c r="B55" s="2" t="s">
        <v>13</v>
      </c>
      <c r="C55" s="2" t="s">
        <v>12</v>
      </c>
      <c r="D55" s="50">
        <v>100</v>
      </c>
      <c r="E55" s="50">
        <v>150</v>
      </c>
      <c r="F55" s="50">
        <f>DetaljiProračuna[[#This Row],[Planirani trošak]]-DetaljiProračuna[[#This Row],[Stvarni trošak]]</f>
        <v>-50</v>
      </c>
      <c r="G55" s="3">
        <f>DetaljiProračuna[[#This Row],[Stvarni trošak]]</f>
        <v>150</v>
      </c>
    </row>
    <row r="56" spans="2:7" ht="16.5" customHeight="1" x14ac:dyDescent="0.25">
      <c r="B56" s="2" t="s">
        <v>14</v>
      </c>
      <c r="C56" s="2" t="s">
        <v>12</v>
      </c>
      <c r="D56" s="50">
        <v>450</v>
      </c>
      <c r="E56" s="50">
        <v>400</v>
      </c>
      <c r="F56" s="50">
        <f>DetaljiProračuna[[#This Row],[Planirani trošak]]-DetaljiProračuna[[#This Row],[Stvarni trošak]]</f>
        <v>50</v>
      </c>
      <c r="G56" s="3">
        <f>DetaljiProračuna[[#This Row],[Stvarni trošak]]</f>
        <v>400</v>
      </c>
    </row>
    <row r="57" spans="2:7" ht="16.5" customHeight="1" x14ac:dyDescent="0.25">
      <c r="B57" s="2" t="s">
        <v>15</v>
      </c>
      <c r="C57" s="2" t="s">
        <v>12</v>
      </c>
      <c r="D57" s="50">
        <v>300</v>
      </c>
      <c r="E57" s="50">
        <v>300</v>
      </c>
      <c r="F57" s="50">
        <f>DetaljiProračuna[[#This Row],[Planirani trošak]]-DetaljiProračuna[[#This Row],[Stvarni trošak]]</f>
        <v>0</v>
      </c>
      <c r="G57" s="3">
        <f>DetaljiProračuna[[#This Row],[Stvarni trošak]]</f>
        <v>300</v>
      </c>
    </row>
    <row r="58" spans="2:7" ht="16.5" customHeight="1" x14ac:dyDescent="0.25">
      <c r="B58" s="2" t="s">
        <v>55</v>
      </c>
      <c r="C58" s="2" t="s">
        <v>12</v>
      </c>
      <c r="D58" s="50">
        <v>25</v>
      </c>
      <c r="E58" s="50">
        <v>25</v>
      </c>
      <c r="F58" s="50">
        <f>DetaljiProračuna[[#This Row],[Planirani trošak]]-DetaljiProračuna[[#This Row],[Stvarni trošak]]</f>
        <v>0</v>
      </c>
      <c r="G58" s="3">
        <f>DetaljiProračuna[[#This Row],[Stvarni trošak]]</f>
        <v>25</v>
      </c>
    </row>
    <row r="59" spans="2:7" ht="16.5" customHeight="1" x14ac:dyDescent="0.25">
      <c r="B59" s="2" t="s">
        <v>9</v>
      </c>
      <c r="C59" s="2" t="s">
        <v>12</v>
      </c>
      <c r="D59" s="50">
        <v>100</v>
      </c>
      <c r="E59" s="50">
        <v>50</v>
      </c>
      <c r="F59" s="50">
        <f>DetaljiProračuna[[#This Row],[Planirani trošak]]-DetaljiProračuna[[#This Row],[Stvarni trošak]]</f>
        <v>50</v>
      </c>
      <c r="G59" s="3">
        <f>DetaljiProračuna[[#This Row],[Stvarni trošak]]</f>
        <v>50</v>
      </c>
    </row>
    <row r="60" spans="2:7" ht="16.5" customHeight="1" x14ac:dyDescent="0.25">
      <c r="B60" s="2" t="s">
        <v>57</v>
      </c>
      <c r="C60" s="2" t="s">
        <v>12</v>
      </c>
      <c r="D60" s="50"/>
      <c r="E60" s="50"/>
      <c r="F60" s="50">
        <f>DetaljiProračuna[[#This Row],[Planirani trošak]]-DetaljiProračuna[[#This Row],[Stvarni trošak]]</f>
        <v>0</v>
      </c>
      <c r="G60" s="3">
        <f>DetaljiProračuna[[#This Row],[Stvarni trošak]]</f>
        <v>0</v>
      </c>
    </row>
    <row r="61" spans="2:7" ht="16.5" customHeight="1" x14ac:dyDescent="0.25">
      <c r="B61" s="2" t="s">
        <v>52</v>
      </c>
      <c r="C61" s="2" t="s">
        <v>12</v>
      </c>
      <c r="D61" s="50">
        <v>450</v>
      </c>
      <c r="E61" s="50">
        <v>450</v>
      </c>
      <c r="F61" s="50">
        <f>DetaljiProračuna[[#This Row],[Planirani trošak]]-DetaljiProračuna[[#This Row],[Stvarni trošak]]</f>
        <v>0</v>
      </c>
      <c r="G61" s="3">
        <f>DetaljiProračuna[[#This Row],[Stvarni trošak]]</f>
        <v>450</v>
      </c>
    </row>
    <row r="62" spans="2:7" ht="16.5" customHeight="1" x14ac:dyDescent="0.25">
      <c r="B62" t="s">
        <v>92</v>
      </c>
      <c r="D62" s="49">
        <f>SUBTOTAL(109,DetaljiProračuna[Planirani trošak])</f>
        <v>7915</v>
      </c>
      <c r="E62" s="49">
        <f>SUBTOTAL(109,DetaljiProračuna[Stvarni trošak])</f>
        <v>7860</v>
      </c>
      <c r="F62" s="49">
        <f>SUBTOTAL(109,DetaljiProračuna[Razlika])</f>
        <v>55</v>
      </c>
      <c r="G62" s="4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6" priority="15">
      <formula>F3&lt;0</formula>
    </cfRule>
  </conditionalFormatting>
  <dataValidations count="1">
    <dataValidation type="list" allowBlank="1" showInputMessage="1" errorTitle="Podaci nisu valjani" error="Ako morate dodati novu kategoriju na ovaj popis, možete dodati nove stavke popisa u stupac s vrijednostima kategorija proračuna na radnom listu pod nazivom Popisi s vrijednostima." sqref="C3:C61">
      <formula1>ProračunskaKategorija</formula1>
    </dataValidation>
  </dataValidations>
  <pageMargins left="0.5" right="0.5" top="0.75" bottom="0.75" header="0.3" footer="0.3"/>
  <pageSetup paperSize="9" scale="75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0" customWidth="1"/>
    <col min="3" max="3" width="13.625" customWidth="1"/>
    <col min="4" max="4" width="4.625" customWidth="1"/>
    <col min="5" max="5" width="38.5" bestFit="1" customWidth="1"/>
  </cols>
  <sheetData>
    <row r="1" spans="2:5" ht="23.25" customHeight="1" x14ac:dyDescent="0.25">
      <c r="B1" s="37" t="s">
        <v>89</v>
      </c>
      <c r="E1" s="37" t="s">
        <v>91</v>
      </c>
    </row>
    <row r="2" spans="2:5" x14ac:dyDescent="0.25">
      <c r="B2" s="45" t="s">
        <v>0</v>
      </c>
      <c r="C2" s="46" t="s">
        <v>98</v>
      </c>
      <c r="E2" s="6" t="s">
        <v>70</v>
      </c>
    </row>
    <row r="3" spans="2:5" ht="16.5" customHeight="1" x14ac:dyDescent="0.25">
      <c r="B3" s="1" t="s">
        <v>71</v>
      </c>
      <c r="C3" s="4">
        <v>140</v>
      </c>
      <c r="E3" t="s">
        <v>71</v>
      </c>
    </row>
    <row r="4" spans="2:5" ht="16.5" customHeight="1" x14ac:dyDescent="0.25">
      <c r="B4" s="1" t="s">
        <v>24</v>
      </c>
      <c r="C4" s="4">
        <v>358</v>
      </c>
      <c r="E4" t="s">
        <v>24</v>
      </c>
    </row>
    <row r="5" spans="2:5" ht="16.5" customHeight="1" x14ac:dyDescent="0.25">
      <c r="B5" s="1" t="s">
        <v>19</v>
      </c>
      <c r="C5" s="4">
        <v>1320</v>
      </c>
      <c r="E5" t="s">
        <v>19</v>
      </c>
    </row>
    <row r="6" spans="2:5" ht="16.5" customHeight="1" x14ac:dyDescent="0.25">
      <c r="B6" s="1" t="s">
        <v>29</v>
      </c>
      <c r="C6" s="4">
        <v>125</v>
      </c>
      <c r="E6" t="s">
        <v>29</v>
      </c>
    </row>
    <row r="7" spans="2:5" ht="16.5" customHeight="1" x14ac:dyDescent="0.25">
      <c r="B7" s="1" t="s">
        <v>5</v>
      </c>
      <c r="C7" s="4">
        <v>2702</v>
      </c>
      <c r="E7" t="s">
        <v>5</v>
      </c>
    </row>
    <row r="8" spans="2:5" ht="16.5" customHeight="1" x14ac:dyDescent="0.25">
      <c r="B8" s="1" t="s">
        <v>15</v>
      </c>
      <c r="C8" s="4">
        <v>900</v>
      </c>
      <c r="E8" t="s">
        <v>15</v>
      </c>
    </row>
    <row r="9" spans="2:5" ht="16.5" customHeight="1" x14ac:dyDescent="0.25">
      <c r="B9" s="1" t="s">
        <v>39</v>
      </c>
      <c r="C9" s="4">
        <v>200</v>
      </c>
      <c r="E9" t="s">
        <v>39</v>
      </c>
    </row>
    <row r="10" spans="2:5" ht="16.5" customHeight="1" x14ac:dyDescent="0.25">
      <c r="B10" s="1" t="s">
        <v>34</v>
      </c>
      <c r="C10" s="4">
        <v>140</v>
      </c>
      <c r="E10" t="s">
        <v>34</v>
      </c>
    </row>
    <row r="11" spans="2:5" ht="16.5" customHeight="1" x14ac:dyDescent="0.25">
      <c r="B11" s="1" t="s">
        <v>32</v>
      </c>
      <c r="C11" s="4">
        <v>100</v>
      </c>
      <c r="E11" t="s">
        <v>32</v>
      </c>
    </row>
    <row r="12" spans="2:5" ht="16.5" customHeight="1" x14ac:dyDescent="0.25">
      <c r="B12" s="1" t="s">
        <v>58</v>
      </c>
      <c r="C12" s="4">
        <v>200</v>
      </c>
      <c r="E12" t="s">
        <v>58</v>
      </c>
    </row>
    <row r="13" spans="2:5" ht="16.5" customHeight="1" x14ac:dyDescent="0.25">
      <c r="B13" s="1" t="s">
        <v>45</v>
      </c>
      <c r="C13" s="4">
        <v>300</v>
      </c>
      <c r="E13" t="s">
        <v>45</v>
      </c>
    </row>
    <row r="14" spans="2:5" ht="16.5" customHeight="1" x14ac:dyDescent="0.25">
      <c r="B14" s="1" t="s">
        <v>12</v>
      </c>
      <c r="C14" s="4">
        <v>1375</v>
      </c>
      <c r="E14" t="s">
        <v>12</v>
      </c>
    </row>
    <row r="15" spans="2:5" ht="16.5" customHeight="1" x14ac:dyDescent="0.25">
      <c r="B15" s="1" t="s">
        <v>94</v>
      </c>
      <c r="C15" s="4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856624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>Complete</EditorialStatus>
    <Markets xmlns="8badc642-15f9-493b-af2e-800910d66b6f"/>
    <OriginAsset xmlns="8badc642-15f9-493b-af2e-800910d66b6f" xsi:nil="true"/>
    <AssetStart xmlns="8badc642-15f9-493b-af2e-800910d66b6f">2012-09-19T11:17:00+00:00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241827</Value>
    </PublishStatusLookup>
    <APAuthor xmlns="8badc642-15f9-493b-af2e-800910d66b6f">
      <UserInfo>
        <DisplayName>REDMOND\matthos</DisplayName>
        <AccountId>59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>TP</AssetType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true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TP103458069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91F4D1C-A8DA-4948-BC08-8CC0E4176128}"/>
</file>

<file path=customXml/itemProps2.xml><?xml version="1.0" encoding="utf-8"?>
<ds:datastoreItem xmlns:ds="http://schemas.openxmlformats.org/officeDocument/2006/customXml" ds:itemID="{268F650D-B68A-4B70-A9EC-600756FE90C6}"/>
</file>

<file path=customXml/itemProps3.xml><?xml version="1.0" encoding="utf-8"?>
<ds:datastoreItem xmlns:ds="http://schemas.openxmlformats.org/officeDocument/2006/customXml" ds:itemID="{93A4E765-02FA-453D-97A4-F618C367AE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Izvješće o mjesečnom proračunu</vt:lpstr>
      <vt:lpstr>Mjesečni izdaci</vt:lpstr>
      <vt:lpstr>Dodatni podaci</vt:lpstr>
      <vt:lpstr>'Izvješće o mjesečnom proračunu'!Ispis_naslova</vt:lpstr>
      <vt:lpstr>'Mjesečni izdaci'!Ispis_naslova</vt:lpstr>
      <vt:lpstr>ProračunskaKategorija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2012-09-17T22:15:54Z</dcterms:created>
  <dcterms:modified xsi:type="dcterms:W3CDTF">2012-11-15T08:11:20Z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