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0\ftp\MNET\Lalissa\01_Template\2018_002_WordTech_Accessibility_Q3_B2\04_PreDTP_Done\hu-HU\"/>
    </mc:Choice>
  </mc:AlternateContent>
  <bookViews>
    <workbookView xWindow="0" yWindow="0" windowWidth="25200" windowHeight="10785"/>
  </bookViews>
  <sheets>
    <sheet name="Költségelszámolás" sheetId="1" r:id="rId1"/>
  </sheets>
  <definedNames>
    <definedName name="KmDíj">Költségelszámolás!$L$3</definedName>
    <definedName name="_xlnm.Print_Titles" localSheetId="0">Költségelszámolás!$9:$9</definedName>
    <definedName name="Oszlopcím1">Költség[[#Headers],[Dátum]]</definedName>
    <definedName name="TeljesMegtérítendőÖsszeg">Költség[[#Totals],[Összesen]]</definedName>
  </definedNames>
  <calcPr calcId="162913"/>
</workbook>
</file>

<file path=xl/calcChain.xml><?xml version="1.0" encoding="utf-8"?>
<calcChain xmlns="http://schemas.openxmlformats.org/spreadsheetml/2006/main">
  <c r="N11" i="1" l="1"/>
  <c r="N12" i="1"/>
  <c r="N13" i="1"/>
  <c r="J11" i="1"/>
  <c r="J12" i="1"/>
  <c r="J14" i="1" s="1"/>
  <c r="J13" i="1"/>
  <c r="K14" i="1"/>
  <c r="I14" i="1"/>
  <c r="H14" i="1"/>
  <c r="G14" i="1"/>
  <c r="F14" i="1"/>
  <c r="E14" i="1"/>
  <c r="D14" i="1"/>
  <c r="J10" i="1"/>
  <c r="N10" i="1"/>
  <c r="G5" i="1" l="1"/>
  <c r="B13" i="1"/>
  <c r="B12" i="1"/>
  <c r="B11" i="1"/>
  <c r="B10" i="1"/>
  <c r="C7" i="1" l="1"/>
  <c r="N14" i="1"/>
  <c r="L5" i="1" s="1"/>
</calcChain>
</file>

<file path=xl/sharedStrings.xml><?xml version="1.0" encoding="utf-8"?>
<sst xmlns="http://schemas.openxmlformats.org/spreadsheetml/2006/main" count="33" uniqueCount="30">
  <si>
    <t>Utazási költségelszámolás</t>
  </si>
  <si>
    <t>Név:</t>
  </si>
  <si>
    <t>Részleg:</t>
  </si>
  <si>
    <t>Időszak:</t>
  </si>
  <si>
    <t>Dátum</t>
  </si>
  <si>
    <t>Összesen</t>
  </si>
  <si>
    <t>Gyenes Izabella</t>
  </si>
  <si>
    <t>Értékesítés</t>
  </si>
  <si>
    <t>Költség megnevezése</t>
  </si>
  <si>
    <t>Utazás az ügyfél telephelyére</t>
  </si>
  <si>
    <t>Ebéd az ügyféllel</t>
  </si>
  <si>
    <t>Délutáni szeminárium</t>
  </si>
  <si>
    <t>Utazás a repülőtérre</t>
  </si>
  <si>
    <t>Engedélyezte:</t>
  </si>
  <si>
    <t>Benyújtás dátuma:</t>
  </si>
  <si>
    <t>Repülőjegy</t>
  </si>
  <si>
    <t>Szállás</t>
  </si>
  <si>
    <t>Király Vince</t>
  </si>
  <si>
    <t>Étkezés és borravaló</t>
  </si>
  <si>
    <t>Konferencia és szeminárium</t>
  </si>
  <si>
    <t>Kilométerenkénti költségtérítés:</t>
  </si>
  <si>
    <t>Költségtérítés összesen:</t>
  </si>
  <si>
    <t>Megtett távolság</t>
  </si>
  <si>
    <t>Távolságalapú költségtérítés</t>
  </si>
  <si>
    <t>Egyéb</t>
  </si>
  <si>
    <t>Átváltási árfolyam</t>
  </si>
  <si>
    <t>Pénznem</t>
  </si>
  <si>
    <t>CAD</t>
  </si>
  <si>
    <t>HUF</t>
  </si>
  <si>
    <t>Szárazföldi közlekedés 
(üzemanyag, autókölcsönzés, taxi)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</si>
</sst>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Ft&quot;;\-#,##0.00\ &quot;Ft&quot;"/>
    <numFmt numFmtId="164" formatCode="_(&quot;$&quot;* #,##0.00_);_(&quot;$&quot;* \(#,##0.00\);_(&quot;$&quot;* &quot;-&quot;??_);_(@_)"/>
    <numFmt numFmtId="165" formatCode="&quot;$&quot;#,##0.00"/>
    <numFmt numFmtId="166" formatCode="#,##0.00\ &quot;Ft&quot;"/>
    <numFmt numFmtId="167" formatCode="yyyy/mm/dd/"/>
    <numFmt numFmtId="168" formatCode="#,##0.000"/>
  </numFmts>
  <fonts count="1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67" fontId="7" fillId="0" borderId="0" applyFont="0" applyFill="0" applyBorder="0" applyAlignment="0">
      <alignment horizontal="left" vertical="center" indent="1"/>
      <protection locked="0"/>
    </xf>
    <xf numFmtId="0" fontId="7" fillId="0" borderId="8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33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4" fontId="7" fillId="0" borderId="0" xfId="6" applyProtection="1">
      <alignment horizontal="right" vertical="center" wrapText="1" indent="1"/>
      <protection locked="0"/>
    </xf>
    <xf numFmtId="4" fontId="7" fillId="0" borderId="0" xfId="6" applyProtection="1">
      <alignment horizontal="right" vertical="center" wrapText="1" indent="1"/>
    </xf>
    <xf numFmtId="0" fontId="10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6" borderId="0" xfId="8">
      <alignment horizontal="center" vertical="top" wrapText="1"/>
    </xf>
    <xf numFmtId="167" fontId="7" fillId="0" borderId="0" xfId="15" applyBorder="1">
      <alignment horizontal="left" vertical="center" indent="1"/>
      <protection locked="0"/>
    </xf>
    <xf numFmtId="0" fontId="0" fillId="0" borderId="0" xfId="17" applyFont="1" applyFill="1" applyBorder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7" fontId="0" fillId="0" borderId="0" xfId="12" applyFont="1" applyFill="1" applyBorder="1" applyProtection="1">
      <alignment horizontal="right" vertical="center" indent="1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3" fillId="2" borderId="0" xfId="13" applyProtection="1">
      <alignment horizontal="right" vertical="center"/>
      <protection locked="0"/>
    </xf>
    <xf numFmtId="0" fontId="0" fillId="0" borderId="0" xfId="0" applyBorder="1">
      <alignment horizontal="left" vertical="center" wrapText="1" indent="1"/>
    </xf>
    <xf numFmtId="0" fontId="9" fillId="0" borderId="0" xfId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16" applyFont="1" applyFill="1">
      <alignment horizontal="left" vertical="center" wrapText="1" indent="1"/>
    </xf>
    <xf numFmtId="166" fontId="0" fillId="0" borderId="0" xfId="0" applyNumberFormat="1" applyFont="1" applyFill="1" applyBorder="1" applyAlignment="1" applyProtection="1">
      <alignment horizontal="right" vertical="center" indent="1"/>
    </xf>
    <xf numFmtId="7" fontId="7" fillId="0" borderId="8" xfId="16" applyNumberFormat="1" applyFont="1" applyFill="1" applyAlignment="1">
      <alignment horizontal="right" vertical="center" indent="1"/>
    </xf>
    <xf numFmtId="168" fontId="7" fillId="0" borderId="0" xfId="6" applyNumberFormat="1">
      <alignment horizontal="right" vertical="center" wrapText="1" indent="1"/>
    </xf>
    <xf numFmtId="167" fontId="0" fillId="0" borderId="8" xfId="16" applyNumberFormat="1" applyFont="1" applyFill="1" applyAlignment="1">
      <alignment horizontal="left" vertical="center" indent="1"/>
    </xf>
    <xf numFmtId="0" fontId="9" fillId="0" borderId="9" xfId="1" applyBorder="1">
      <alignment horizontal="right" vertical="center"/>
    </xf>
    <xf numFmtId="0" fontId="9" fillId="0" borderId="0" xfId="1">
      <alignment horizontal="right" vertical="center"/>
    </xf>
    <xf numFmtId="0" fontId="9" fillId="0" borderId="10" xfId="1" applyBorder="1">
      <alignment horizontal="right" vertical="center"/>
    </xf>
    <xf numFmtId="0" fontId="3" fillId="2" borderId="0" xfId="13" applyAlignment="1" applyProtection="1">
      <alignment horizontal="right" vertical="center" indent="8"/>
      <protection locked="0"/>
    </xf>
    <xf numFmtId="0" fontId="0" fillId="0" borderId="8" xfId="16" applyFont="1" applyFill="1">
      <alignment horizontal="left" vertical="center" wrapText="1" indent="1"/>
    </xf>
    <xf numFmtId="167" fontId="7" fillId="0" borderId="8" xfId="16" applyNumberFormat="1" applyAlignment="1">
      <alignment horizontal="left" vertical="center" indent="1"/>
    </xf>
  </cellXfs>
  <cellStyles count="18">
    <cellStyle name="40% - 6. jelölőszín" xfId="5" builtinId="51" customBuiltin="1"/>
    <cellStyle name="Bevitel" xfId="6" builtinId="20" customBuiltin="1"/>
    <cellStyle name="Beviteli mező" xfId="16"/>
    <cellStyle name="Cím" xfId="13" builtinId="15" customBuiltin="1"/>
    <cellStyle name="Címsor 1" xfId="1" builtinId="16" customBuiltin="1"/>
    <cellStyle name="Címsor 2" xfId="8" builtinId="17" customBuiltin="1"/>
    <cellStyle name="Címsor 3" xfId="9" builtinId="18" hidden="1" customBuiltin="1"/>
    <cellStyle name="Címsor 4" xfId="14" builtinId="19" hidden="1" customBuiltin="1"/>
    <cellStyle name="Dátum" xfId="15"/>
    <cellStyle name="Devizaáltváltás" xfId="17"/>
    <cellStyle name="Jelölőszín 6" xfId="4" builtinId="49" customBuiltin="1"/>
    <cellStyle name="Kimenet" xfId="7" builtinId="21" customBuiltin="1"/>
    <cellStyle name="Magyarázó szöveg" xfId="2" builtinId="53" customBuiltin="1"/>
    <cellStyle name="Normál" xfId="0" builtinId="0" customBuiltin="1"/>
    <cellStyle name="Összesen" xfId="3" builtinId="25" customBuiltin="1"/>
    <cellStyle name="Pénznem" xfId="12" builtinId="4" customBuiltin="1"/>
    <cellStyle name="Pénznem [0]" xfId="10" builtinId="7" customBuiltin="1"/>
    <cellStyle name="Számítás" xfId="11" builtinId="22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Utazási költségelszámolás" defaultPivotStyle="PivotStyleLight16">
    <tableStyle name="Utazási költségelszámolás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795481</xdr:colOff>
      <xdr:row>0</xdr:row>
      <xdr:rowOff>0</xdr:rowOff>
    </xdr:from>
    <xdr:to>
      <xdr:col>3</xdr:col>
      <xdr:colOff>75045</xdr:colOff>
      <xdr:row>1</xdr:row>
      <xdr:rowOff>42430</xdr:rowOff>
    </xdr:to>
    <xdr:grpSp>
      <xdr:nvGrpSpPr>
        <xdr:cNvPr id="1027" name="Csoport 3" descr="Repülő, busz és autó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95506" y="0"/>
          <a:ext cx="2851439" cy="994930"/>
          <a:chOff x="110" y="24"/>
          <a:chExt cx="173" cy="62"/>
        </a:xfrm>
      </xdr:grpSpPr>
      <xdr:sp macro="" textlink="">
        <xdr:nvSpPr>
          <xdr:cNvPr id="1026" name="AutoAlakzat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Téglalap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Szabadkézi sokszög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Szabadkézi sokszög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Szabadkézi sokszög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Szabadkézi sokszög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Szabadkézi sokszög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Szabadkézi sokszög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Szabadkézi sokszög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Szabadkézi sokszög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Szabadkézi sokszög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Szabadkézi sokszög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Szabadkézi sokszög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Szabadkézi sokszög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Szabadkézi sokszög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Szabadkézi sokszög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Szabadkézi sokszög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Szabadkézi sokszög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Költség" displayName="Költség" ref="B9:N14" totalsRowCount="1">
  <autoFilter ref="B9:N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átum" totalsRowLabel="Összesen" totalsRowDxfId="13"/>
    <tableColumn id="2" name="Költség megnevezése" totalsRowDxfId="12"/>
    <tableColumn id="3" name="Repülőjegy" totalsRowFunction="sum" totalsRowDxfId="11"/>
    <tableColumn id="4" name="Szállás" totalsRowFunction="sum" totalsRowDxfId="10"/>
    <tableColumn id="5" name="Szárazföldi közlekedés _x000a_(üzemanyag, autókölcsönzés, taxi)" totalsRowFunction="sum" totalsRowDxfId="9"/>
    <tableColumn id="6" name="Étkezés és borravaló" totalsRowFunction="sum" totalsRowDxfId="8"/>
    <tableColumn id="7" name="Konferencia és szeminárium" totalsRowFunction="sum" totalsRowDxfId="7"/>
    <tableColumn id="8" name="Megtett távolság" totalsRowFunction="sum" totalsRowDxfId="6"/>
    <tableColumn id="9" name="Távolságalapú költségtérítés" totalsRowFunction="sum" totalsRowDxfId="5">
      <calculatedColumnFormula>IF(Költségelszámolás!I10&lt;&gt;"",Költségelszámolás!I10*KmDíj,"")</calculatedColumnFormula>
    </tableColumn>
    <tableColumn id="10" name="Egyéb" totalsRowFunction="sum" totalsRowDxfId="4"/>
    <tableColumn id="11" name="Átváltási árfolyam" dataDxfId="3" totalsRowDxfId="2"/>
    <tableColumn id="12" name="Pénznem" totalsRowDxfId="1"/>
    <tableColumn id="13" name="Összesen" totalsRowFunction="sum" totalsRowDxfId="0">
      <calculatedColumnFormula>IFERROR(IF(OR(Költségelszámolás!$L10="",Költségelszámolás!$L10=1),SUM(Költségelszámolás!$J10:$K10,Költségelszámolás!$D10:$H10)*1,SUM(Költségelszámolás!$J10:$K10,Költségelszámolás!$D10:$H10)/Költségelszámolás!$L10),"")</calculatedColumnFormula>
    </tableColumn>
  </tableColumns>
  <tableStyleInfo name="Utazási költségelszámolás" showFirstColumn="0" showLastColumn="0" showRowStripes="1" showColumnStripes="0"/>
  <extLst>
    <ext xmlns:x14="http://schemas.microsoft.com/office/spreadsheetml/2009/9/main" uri="{504A1905-F514-4f6f-8877-14C23A59335A}">
      <x14:table altTextSummary="A költségek részletes adatainak listája (dátum, megnevezés, repülőjegy ára, szállás, szárazföldi közlekedés, étkezés és borravaló, konferencia és szeminárium, megtett távolság, távolságalapú költségtérítés, egyebek, átváltási árfolyam, költség pénzneme és összesítés)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14"/>
  <sheetViews>
    <sheetView showGridLines="0" tabSelected="1" zoomScaleNormal="100" workbookViewId="0"/>
  </sheetViews>
  <sheetFormatPr defaultColWidth="11.5" defaultRowHeight="30" customHeight="1" x14ac:dyDescent="0.25"/>
  <cols>
    <col min="1" max="1" width="2.625" customWidth="1"/>
    <col min="2" max="2" width="12.375" customWidth="1"/>
    <col min="3" max="3" width="34.5" customWidth="1"/>
    <col min="4" max="4" width="13.375" customWidth="1"/>
    <col min="5" max="5" width="14.75" customWidth="1"/>
    <col min="6" max="6" width="36.25" customWidth="1"/>
    <col min="7" max="7" width="13.625" customWidth="1"/>
    <col min="8" max="8" width="18.875" customWidth="1"/>
    <col min="9" max="9" width="11.625" customWidth="1"/>
    <col min="10" max="10" width="16.375" customWidth="1"/>
    <col min="11" max="11" width="14.5" customWidth="1"/>
    <col min="12" max="12" width="15" customWidth="1"/>
    <col min="13" max="13" width="11.625" customWidth="1"/>
    <col min="14" max="14" width="16.5" customWidth="1"/>
    <col min="15" max="15" width="2.625" customWidth="1"/>
  </cols>
  <sheetData>
    <row r="1" spans="2:14" ht="75" customHeight="1" x14ac:dyDescent="0.25">
      <c r="B1" s="30" t="s">
        <v>0</v>
      </c>
      <c r="C1" s="30"/>
      <c r="D1" s="30"/>
      <c r="E1" s="30"/>
      <c r="F1" s="30"/>
      <c r="G1" s="15"/>
      <c r="H1" s="15"/>
      <c r="I1" s="15"/>
      <c r="J1" s="1"/>
      <c r="K1" s="1"/>
      <c r="L1" s="1"/>
      <c r="M1" s="1"/>
      <c r="N1" s="1"/>
    </row>
    <row r="2" spans="2:14" ht="15" customHeight="1" x14ac:dyDescent="0.25">
      <c r="B2" s="16"/>
    </row>
    <row r="3" spans="2:14" ht="30" customHeight="1" x14ac:dyDescent="0.25">
      <c r="B3" s="17" t="s">
        <v>1</v>
      </c>
      <c r="C3" s="22" t="s">
        <v>6</v>
      </c>
      <c r="D3" s="27" t="s">
        <v>13</v>
      </c>
      <c r="E3" s="28"/>
      <c r="F3" s="29"/>
      <c r="G3" s="31" t="s">
        <v>17</v>
      </c>
      <c r="H3" s="31"/>
      <c r="I3" s="27" t="s">
        <v>20</v>
      </c>
      <c r="J3" s="28"/>
      <c r="K3" s="29"/>
      <c r="L3" s="24">
        <v>0.32</v>
      </c>
      <c r="M3" s="18"/>
    </row>
    <row r="4" spans="2:14" ht="8.1" customHeight="1" x14ac:dyDescent="0.25">
      <c r="B4" s="16"/>
      <c r="F4" s="16"/>
      <c r="G4" s="19"/>
      <c r="H4" s="20"/>
      <c r="J4" s="16"/>
      <c r="K4" s="16"/>
    </row>
    <row r="5" spans="2:14" ht="30" customHeight="1" x14ac:dyDescent="0.25">
      <c r="B5" s="17" t="s">
        <v>2</v>
      </c>
      <c r="C5" s="22" t="s">
        <v>7</v>
      </c>
      <c r="D5" s="27" t="s">
        <v>14</v>
      </c>
      <c r="E5" s="28"/>
      <c r="F5" s="29"/>
      <c r="G5" s="32">
        <f ca="1">TODAY()</f>
        <v>43126</v>
      </c>
      <c r="H5" s="32"/>
      <c r="I5" s="27" t="s">
        <v>21</v>
      </c>
      <c r="J5" s="28"/>
      <c r="K5" s="29"/>
      <c r="L5" s="24">
        <f>TeljesMegtérítendőÖsszeg</f>
        <v>132030.44244897959</v>
      </c>
      <c r="M5" s="18"/>
    </row>
    <row r="6" spans="2:14" ht="8.1" customHeight="1" x14ac:dyDescent="0.25">
      <c r="B6" s="16"/>
      <c r="C6" s="21"/>
      <c r="D6" s="16"/>
      <c r="E6" s="16"/>
      <c r="F6" s="16"/>
      <c r="L6" s="20"/>
    </row>
    <row r="7" spans="2:14" ht="30" customHeight="1" x14ac:dyDescent="0.25">
      <c r="B7" s="17" t="s">
        <v>3</v>
      </c>
      <c r="C7" s="26" t="str">
        <f ca="1">IF(MIN(B10:B13)=MAX(B10:B13),TEXT(MIN(B10:B13),"éé.hh.nn."),"Dátumtartomány: "&amp;TEXT(MIN(B10:B13),"éé.hh.nn.")&amp;" – "&amp;TEXT(MAX(B10:B13),"éé.hh.nn."))</f>
        <v>Dátumtartomány: 17.12.27. – 18.01.01.</v>
      </c>
      <c r="D7" s="16"/>
      <c r="E7" s="16"/>
      <c r="F7" s="16"/>
    </row>
    <row r="8" spans="2:14" ht="15" customHeight="1" x14ac:dyDescent="0.25">
      <c r="B8" s="16"/>
      <c r="C8" s="20"/>
      <c r="F8" s="16"/>
      <c r="G8" s="16"/>
      <c r="H8" s="16"/>
    </row>
    <row r="9" spans="2:14" ht="36.75" customHeight="1" x14ac:dyDescent="0.25">
      <c r="B9" s="4" t="s">
        <v>4</v>
      </c>
      <c r="C9" s="9" t="s">
        <v>8</v>
      </c>
      <c r="D9" s="9" t="s">
        <v>15</v>
      </c>
      <c r="E9" s="9" t="s">
        <v>16</v>
      </c>
      <c r="F9" s="9" t="s">
        <v>29</v>
      </c>
      <c r="G9" s="9" t="s">
        <v>18</v>
      </c>
      <c r="H9" s="9" t="s">
        <v>19</v>
      </c>
      <c r="I9" s="9" t="s">
        <v>22</v>
      </c>
      <c r="J9" s="9" t="s">
        <v>23</v>
      </c>
      <c r="K9" s="9" t="s">
        <v>24</v>
      </c>
      <c r="L9" s="4" t="s">
        <v>25</v>
      </c>
      <c r="M9" s="4" t="s">
        <v>26</v>
      </c>
      <c r="N9" s="9" t="s">
        <v>5</v>
      </c>
    </row>
    <row r="10" spans="2:14" ht="30" customHeight="1" x14ac:dyDescent="0.25">
      <c r="B10" s="10">
        <f ca="1">TODAY()-30</f>
        <v>43096</v>
      </c>
      <c r="C10" s="5" t="s">
        <v>9</v>
      </c>
      <c r="D10" s="2">
        <v>350</v>
      </c>
      <c r="E10" s="2">
        <v>150</v>
      </c>
      <c r="F10" s="2">
        <v>45</v>
      </c>
      <c r="G10" s="2">
        <v>12</v>
      </c>
      <c r="H10" s="2">
        <v>50</v>
      </c>
      <c r="I10" s="2">
        <v>35</v>
      </c>
      <c r="J10" s="3">
        <f>IF(Költségelszámolás!I10&lt;&gt;"",Költségelszámolás!I10*KmDíj,"")</f>
        <v>11.200000000000001</v>
      </c>
      <c r="K10" s="2"/>
      <c r="L10" s="25">
        <v>4.8999999999999998E-3</v>
      </c>
      <c r="M10" s="11" t="s">
        <v>27</v>
      </c>
      <c r="N10" s="13">
        <f>IFERROR(IF(OR(Költségelszámolás!$L10="",Költségelszámolás!$L10=1),SUM(Költségelszámolás!$J10:$K10,Költségelszámolás!$D10:$H10)*1,SUM(Költségelszámolás!$J10:$K10,Költségelszámolás!$D10:$H10)/Költségelszámolás!$L10),"")</f>
        <v>126163.26530612246</v>
      </c>
    </row>
    <row r="11" spans="2:14" ht="30" customHeight="1" x14ac:dyDescent="0.25">
      <c r="B11" s="10">
        <f t="shared" ref="B11:B12" ca="1" si="0">TODAY()-30</f>
        <v>43096</v>
      </c>
      <c r="C11" s="5" t="s">
        <v>10</v>
      </c>
      <c r="D11" s="2"/>
      <c r="E11" s="2"/>
      <c r="F11" s="2"/>
      <c r="G11" s="2">
        <v>24.3</v>
      </c>
      <c r="H11" s="2"/>
      <c r="I11" s="2">
        <v>12</v>
      </c>
      <c r="J11" s="3">
        <f>IF(Költségelszámolás!I11&lt;&gt;"",Költségelszámolás!I11*KmDíj,"")</f>
        <v>3.84</v>
      </c>
      <c r="K11" s="2"/>
      <c r="L11" s="25">
        <v>4.8999999999999998E-3</v>
      </c>
      <c r="M11" s="11" t="s">
        <v>27</v>
      </c>
      <c r="N11" s="13">
        <f>IFERROR(IF(OR(Költségelszámolás!$L11="",Költségelszámolás!$L11=1),SUM(Költségelszámolás!$J11:$K11,Költségelszámolás!$D11:$H11)*1,SUM(Költségelszámolás!$J11:$K11,Költségelszámolás!$D11:$H11)/Költségelszámolás!$L11),"")</f>
        <v>5742.8571428571431</v>
      </c>
    </row>
    <row r="12" spans="2:14" ht="30" customHeight="1" x14ac:dyDescent="0.25">
      <c r="B12" s="10">
        <f t="shared" ca="1" si="0"/>
        <v>43096</v>
      </c>
      <c r="C12" s="5" t="s">
        <v>11</v>
      </c>
      <c r="D12" s="2"/>
      <c r="E12" s="2"/>
      <c r="F12" s="2"/>
      <c r="G12" s="2"/>
      <c r="H12" s="2">
        <v>100</v>
      </c>
      <c r="I12" s="2">
        <v>6</v>
      </c>
      <c r="J12" s="3">
        <f>IF(Költségelszámolás!I12&lt;&gt;"",Költségelszámolás!I12*KmDíj,"")</f>
        <v>1.92</v>
      </c>
      <c r="K12" s="2"/>
      <c r="L12" s="25">
        <v>1</v>
      </c>
      <c r="M12" s="11" t="s">
        <v>28</v>
      </c>
      <c r="N12" s="13">
        <f>IFERROR(IF(OR(Költségelszámolás!$L12="",Költségelszámolás!$L12=1),SUM(Költségelszámolás!$J12:$K12,Költségelszámolás!$D12:$H12)*1,SUM(Költségelszámolás!$J12:$K12,Költségelszámolás!$D12:$H12)/Költségelszámolás!$L12),"")</f>
        <v>101.92</v>
      </c>
    </row>
    <row r="13" spans="2:14" ht="30" customHeight="1" x14ac:dyDescent="0.25">
      <c r="B13" s="10">
        <f ca="1">TODAY()-25</f>
        <v>43101</v>
      </c>
      <c r="C13" s="5" t="s">
        <v>12</v>
      </c>
      <c r="D13" s="2"/>
      <c r="E13" s="2"/>
      <c r="F13" s="2"/>
      <c r="G13" s="2"/>
      <c r="H13" s="2"/>
      <c r="I13" s="2">
        <v>70</v>
      </c>
      <c r="J13" s="3">
        <f>IF(Költségelszámolás!I13&lt;&gt;"",Költségelszámolás!I13*KmDíj,"")</f>
        <v>22.400000000000002</v>
      </c>
      <c r="K13" s="2"/>
      <c r="L13" s="25">
        <v>1</v>
      </c>
      <c r="M13" s="11" t="s">
        <v>28</v>
      </c>
      <c r="N13" s="13">
        <f>IFERROR(IF(OR(Költségelszámolás!$L13="",Költségelszámolás!$L13=1),SUM(Költségelszámolás!$J13:$K13,Költségelszámolás!$D13:$H13)*1,SUM(Költségelszámolás!$J13:$K13,Költségelszámolás!$D13:$H13)/Költségelszámolás!$L13),"")</f>
        <v>22.400000000000002</v>
      </c>
    </row>
    <row r="14" spans="2:14" ht="30" customHeight="1" x14ac:dyDescent="0.25">
      <c r="B14" s="12" t="s">
        <v>5</v>
      </c>
      <c r="C14" s="6"/>
      <c r="D14" s="7">
        <f>SUBTOTAL(109,Költség[Repülőjegy])</f>
        <v>350</v>
      </c>
      <c r="E14" s="7">
        <f>SUBTOTAL(109,Költség[Szállás])</f>
        <v>150</v>
      </c>
      <c r="F14" s="14">
        <f>SUBTOTAL(109,Költség[Szárazföldi közlekedés 
(üzemanyag, autókölcsönzés, taxi)])</f>
        <v>45</v>
      </c>
      <c r="G14" s="7">
        <f>SUBTOTAL(109,Költség[Étkezés és borravaló])</f>
        <v>36.299999999999997</v>
      </c>
      <c r="H14" s="7">
        <f>SUBTOTAL(109,Költség[Konferencia és szeminárium])</f>
        <v>150</v>
      </c>
      <c r="I14" s="7">
        <f>SUBTOTAL(109,Költség[Megtett távolság])</f>
        <v>123</v>
      </c>
      <c r="J14" s="7">
        <f>SUBTOTAL(109,Költség[Távolságalapú költségtérítés])</f>
        <v>39.36</v>
      </c>
      <c r="K14" s="7">
        <f>SUBTOTAL(109,Költség[Egyéb])</f>
        <v>0</v>
      </c>
      <c r="L14" s="8"/>
      <c r="M14" s="8"/>
      <c r="N14" s="23">
        <f>SUBTOTAL(109,Költség[Összesen])</f>
        <v>132030.44244897959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>
      <formula1>37622</formula1>
    </dataValidation>
    <dataValidation allowBlank="1" showInputMessage="1" showErrorMessage="1" errorTitle="FIGYELMEZTETÉS" error="Ez a cella automatikusan töltődik ki, nem szabad átírni. A cella átírása esetén működésképtelenné válnak a munkafüzet számításai." sqref="N10:N13"/>
    <dataValidation allowBlank="1" showInputMessage="1" showErrorMessage="1" prompt="Ezen a munkalapon az útiköltség-elszámolását állíthatja össze. Írja be a költség megnevezését a dátummal együtt az erre szolgáló táblázatba. A program automatikusan kiszámítja a teljes költségtérítést." sqref="A1"/>
    <dataValidation allowBlank="1" showInputMessage="1" showErrorMessage="1" prompt="Ebben a cellában a munkalap címe található. Adja meg az út részletes adatait B3-L7 cellatartományban." sqref="B1:F1"/>
    <dataValidation allowBlank="1" showInputMessage="1" showErrorMessage="1" prompt="A jobbra lévő cellában szereplő időszak automatikusan frissül az alábbi Költségek tábla bejegyzései alapján." sqref="B7"/>
    <dataValidation allowBlank="1" showInputMessage="1" showErrorMessage="1" prompt="Ebben a cellában adhatja meg a részleget." sqref="C5"/>
    <dataValidation allowBlank="1" showInputMessage="1" showErrorMessage="1" prompt="A jobbra lévő cellában adhatja meg a részleget." sqref="B5"/>
    <dataValidation allowBlank="1" showInputMessage="1" showErrorMessage="1" prompt="Ebben a cellában adhatja meg a nevet." sqref="C3"/>
    <dataValidation allowBlank="1" showInputMessage="1" showErrorMessage="1" prompt="A jobbra lévő cellában adhatja meg a nevet." sqref="B3"/>
    <dataValidation type="custom" errorStyle="warning" allowBlank="1" showInputMessage="1" showErrorMessage="1" error="Ezt a cellát nem szabad átírni. A cella átírása esetén működésképtelenné válnak a munkafüzet számításai." prompt="Az időszak automatikusan frissül az alábbi Költségek tábla bejegyzései alapján." sqref="C7">
      <formula1>LEN(C7)=""</formula1>
    </dataValidation>
    <dataValidation allowBlank="1" showInputMessage="1" showErrorMessage="1" prompt="Ebben a cellában adhatja meg a benyújtás dátumát." sqref="G5"/>
    <dataValidation allowBlank="1" showInputMessage="1" showErrorMessage="1" prompt="A jobbra lévő cellában adhatja meg a költségelszámolás benyújtásának dátumát." sqref="D5"/>
    <dataValidation allowBlank="1" showInputMessage="1" showErrorMessage="1" prompt="Ebben a cellában adhatja meg az engedélyező nevét." sqref="G3:H3"/>
    <dataValidation allowBlank="1" showInputMessage="1" showErrorMessage="1" prompt="A jobbra lévő cellában adhatja meg az engedélyező nevét." sqref="D3"/>
    <dataValidation allowBlank="1" showInputMessage="1" showErrorMessage="1" prompt="A jobbra lévő a cellában a program automatikusan kiszámítja a teljes költségtérítést." sqref="I5"/>
    <dataValidation allowBlank="1" showInputMessage="1" showErrorMessage="1" prompt="A jobbra lévő cellában adhatja a kilométerenkénti költségtérítést." sqref="I3"/>
    <dataValidation allowBlank="1" showInputMessage="1" showErrorMessage="1" prompt="Ebben a cellában adhatja meg a kilométerenkénti költségtérítést." sqref="L3"/>
    <dataValidation allowBlank="1" showInputMessage="1" showErrorMessage="1" prompt="Ebben a cellában a program automatikusan kiszámítja a teljes költségtérítést." sqref="L5"/>
    <dataValidation allowBlank="1" showInputMessage="1" showErrorMessage="1" prompt="Ebben az oszlopban a program automatikusan kiszámítja az egyes sorok teljes költségét." sqref="N9"/>
    <dataValidation allowBlank="1" showInputMessage="1" showErrorMessage="1" prompt="Ebben az oszlopban adhatja meg a költség pénznemét." sqref="M9"/>
    <dataValidation allowBlank="1" showInputMessage="1" showErrorMessage="1" prompt="Ebben az oszlopban adhatja meg az átváltási árfolyamot." sqref="L9"/>
    <dataValidation allowBlank="1" showInputMessage="1" showErrorMessage="1" prompt="Ebben az oszlopban adhatja meg az egyéb költségek összegét." sqref="K9"/>
    <dataValidation allowBlank="1" showInputMessage="1" showErrorMessage="1" prompt="Ebben az oszlopban a program automatikusan kiszámítja a távolságalapú költségtérítést" sqref="J9"/>
    <dataValidation allowBlank="1" showInputMessage="1" showErrorMessage="1" prompt="Ebbe az oszlopba írhatja be, hogy hány kilométert tett meg." sqref="I9"/>
    <dataValidation allowBlank="1" showInputMessage="1" showErrorMessage="1" prompt="Ebben az oszlopban adhatja meg a szemináriumok és konferenciák költségét." sqref="H9"/>
    <dataValidation allowBlank="1" showInputMessage="1" showErrorMessage="1" prompt="Ebben az oszlopban adhatja meg az étkezés és a borravaló költségét." sqref="G9"/>
    <dataValidation allowBlank="1" showInputMessage="1" showErrorMessage="1" prompt="Ebben az oszlopban adhatja meg a szárazföldi közlekedés költségét." sqref="F9"/>
    <dataValidation allowBlank="1" showInputMessage="1" showErrorMessage="1" prompt="Ebben az oszlopban adhatja meg a szállás költségét." sqref="E9"/>
    <dataValidation allowBlank="1" showInputMessage="1" showErrorMessage="1" prompt="Ebben az oszlopban adhatja meg a repülőjegy költségét." sqref="D9"/>
    <dataValidation allowBlank="1" showInputMessage="1" showErrorMessage="1" prompt="Ebben az oszlopban adhatja meg a költség megnevezését." sqref="C9"/>
    <dataValidation allowBlank="1" showInputMessage="1" showErrorMessage="1" prompt="Ebben az oszlopban adhatja meg a költség dátumát. " sqref="B9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J10 N10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Költségelszámolás</vt:lpstr>
      <vt:lpstr>KmDíj</vt:lpstr>
      <vt:lpstr>Költségelszámolás!Nyomtatási_cím</vt:lpstr>
      <vt:lpstr>Oszlopcím1</vt:lpstr>
      <vt:lpstr>TeljesMegtérítendőÖsszeg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Rendszergazda</dc:creator>
  <cp:lastModifiedBy>tester</cp:lastModifiedBy>
  <dcterms:created xsi:type="dcterms:W3CDTF">2017-03-08T06:18:36Z</dcterms:created>
  <dcterms:modified xsi:type="dcterms:W3CDTF">2018-01-26T05:02:05Z</dcterms:modified>
</cp:coreProperties>
</file>