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-IT\"/>
    </mc:Choice>
  </mc:AlternateContent>
  <bookViews>
    <workbookView xWindow="0" yWindow="0" windowWidth="21600" windowHeight="10575" xr2:uid="{00000000-000D-0000-FFFF-FFFF00000000}"/>
  </bookViews>
  <sheets>
    <sheet name="Nota spese" sheetId="1" r:id="rId1"/>
  </sheets>
  <definedNames>
    <definedName name="CostoChilometrico">'Nota spese'!$L$3</definedName>
    <definedName name="_xlnm.Print_Titles" localSheetId="0">'Nota spese'!$9:$9</definedName>
    <definedName name="TitoloColonna1">Spese[[#Headers],[Data]]</definedName>
    <definedName name="TotaleRimborso">Spese[[#Totals],[Totale]]</definedName>
  </definedNames>
  <calcPr calcId="171027"/>
</workbook>
</file>

<file path=xl/calcChain.xml><?xml version="1.0" encoding="utf-8"?>
<calcChain xmlns="http://schemas.openxmlformats.org/spreadsheetml/2006/main">
  <c r="N11" i="1" l="1"/>
  <c r="N12" i="1"/>
  <c r="N13" i="1"/>
  <c r="J11" i="1"/>
  <c r="J12" i="1"/>
  <c r="J13" i="1"/>
  <c r="K14" i="1" l="1"/>
  <c r="J10" i="1"/>
  <c r="N10" i="1" s="1"/>
  <c r="I14" i="1"/>
  <c r="H14" i="1"/>
  <c r="G14" i="1"/>
  <c r="F14" i="1"/>
  <c r="E14" i="1"/>
  <c r="D14" i="1"/>
  <c r="J14" i="1" l="1"/>
  <c r="G5" i="1"/>
  <c r="B13" i="1"/>
  <c r="B12" i="1"/>
  <c r="B11" i="1"/>
  <c r="B10" i="1"/>
  <c r="C7" i="1" l="1"/>
  <c r="N14" i="1"/>
  <c r="L5" i="1" s="1"/>
</calcChain>
</file>

<file path=xl/sharedStrings.xml><?xml version="1.0" encoding="utf-8"?>
<sst xmlns="http://schemas.openxmlformats.org/spreadsheetml/2006/main" count="33" uniqueCount="30">
  <si>
    <t>Nota spese di viaggio</t>
  </si>
  <si>
    <t>Nome</t>
  </si>
  <si>
    <t>Reparto</t>
  </si>
  <si>
    <t>Periodo</t>
  </si>
  <si>
    <t>Data</t>
  </si>
  <si>
    <t>Totale</t>
  </si>
  <si>
    <t>Palmira Loggia</t>
  </si>
  <si>
    <t>Vendite</t>
  </si>
  <si>
    <t>Descrizione della spesa</t>
  </si>
  <si>
    <t>Trasferimento alla sede del cliente</t>
  </si>
  <si>
    <t>Pranzo con il cliente</t>
  </si>
  <si>
    <t>Seminario pomeridiano</t>
  </si>
  <si>
    <t>Trasferimento in aeroporto</t>
  </si>
  <si>
    <t>Autorizzato da</t>
  </si>
  <si>
    <t>Data invio</t>
  </si>
  <si>
    <t>Biglietti aerei</t>
  </si>
  <si>
    <t>Alloggio</t>
  </si>
  <si>
    <t>Benigno Sabbatini</t>
  </si>
  <si>
    <t>Pasti e mance</t>
  </si>
  <si>
    <t>Conferenze e seminari</t>
  </si>
  <si>
    <t>Rimborso a chilometro</t>
  </si>
  <si>
    <t>Rimborso totale</t>
  </si>
  <si>
    <t>Chilometri</t>
  </si>
  <si>
    <t>Rimborso chilometrico</t>
  </si>
  <si>
    <t>Varie</t>
  </si>
  <si>
    <t>Tasso di cambio valuta</t>
  </si>
  <si>
    <t>Valuta spese</t>
  </si>
  <si>
    <t>CAD</t>
  </si>
  <si>
    <t>Trasporto su strada 
(carburante, noleggio, taxi)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</si>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</sst>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€&quot;\ #,##0.00;\-&quot;€&quot;\ #,##0.00"/>
    <numFmt numFmtId="164" formatCode="_(&quot;$&quot;* #,##0.00_);_(&quot;$&quot;* \(#,##0.00\);_(&quot;$&quot;* &quot;-&quot;??_);_(@_)"/>
    <numFmt numFmtId="165" formatCode="&quot;$&quot;#,##0.00"/>
    <numFmt numFmtId="166" formatCode="&quot;€&quot;\ #,##0.00"/>
  </numFmts>
  <fonts count="17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2" tint="-0.89996032593768116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4">
    <xf numFmtId="0" fontId="0" fillId="0" borderId="0" xfId="0">
      <alignment horizontal="left" vertical="center" wrapText="1" indent="1"/>
    </xf>
    <xf numFmtId="0" fontId="12" fillId="2" borderId="0" xfId="13" applyFont="1" applyProtection="1">
      <alignment horizontal="right" vertical="center"/>
      <protection locked="0"/>
    </xf>
    <xf numFmtId="0" fontId="12" fillId="2" borderId="0" xfId="13" applyFont="1" applyProtection="1">
      <alignment horizontal="right" vertical="center"/>
      <protection locked="0"/>
    </xf>
    <xf numFmtId="0" fontId="13" fillId="2" borderId="0" xfId="0" applyFont="1" applyFill="1" applyProtection="1">
      <alignment horizontal="left" vertical="center" wrapText="1" indent="1"/>
      <protection locked="0"/>
    </xf>
    <xf numFmtId="0" fontId="13" fillId="0" borderId="0" xfId="0" applyFont="1">
      <alignment horizontal="left" vertical="center" wrapText="1" indent="1"/>
    </xf>
    <xf numFmtId="0" fontId="13" fillId="0" borderId="0" xfId="0" applyFont="1" applyBorder="1">
      <alignment horizontal="left" vertical="center" wrapText="1" indent="1"/>
    </xf>
    <xf numFmtId="0" fontId="14" fillId="0" borderId="0" xfId="1" applyFont="1">
      <alignment horizontal="right" vertical="center"/>
    </xf>
    <xf numFmtId="0" fontId="13" fillId="0" borderId="8" xfId="16" applyFont="1" applyFill="1">
      <alignment horizontal="left" vertical="center" wrapText="1" indent="1"/>
    </xf>
    <xf numFmtId="0" fontId="14" fillId="0" borderId="9" xfId="1" applyFont="1" applyBorder="1">
      <alignment horizontal="right" vertical="center"/>
    </xf>
    <xf numFmtId="0" fontId="14" fillId="0" borderId="0" xfId="1" applyFont="1">
      <alignment horizontal="right" vertical="center"/>
    </xf>
    <xf numFmtId="0" fontId="14" fillId="0" borderId="10" xfId="1" applyFont="1" applyBorder="1">
      <alignment horizontal="right" vertical="center"/>
    </xf>
    <xf numFmtId="0" fontId="13" fillId="0" borderId="8" xfId="16" applyFont="1" applyFill="1">
      <alignment horizontal="left" vertical="center" wrapText="1" indent="1"/>
    </xf>
    <xf numFmtId="7" fontId="13" fillId="0" borderId="8" xfId="16" applyNumberFormat="1" applyFont="1" applyFill="1" applyAlignment="1">
      <alignment horizontal="right" vertical="center" indent="1"/>
    </xf>
    <xf numFmtId="0" fontId="13" fillId="0" borderId="4" xfId="0" applyFont="1" applyBorder="1">
      <alignment horizontal="left" vertical="center" wrapText="1" indent="1"/>
    </xf>
    <xf numFmtId="0" fontId="13" fillId="0" borderId="5" xfId="0" applyFont="1" applyBorder="1">
      <alignment horizontal="left" vertical="center" wrapText="1" indent="1"/>
    </xf>
    <xf numFmtId="0" fontId="13" fillId="0" borderId="6" xfId="0" applyFont="1" applyBorder="1">
      <alignment horizontal="left" vertical="center" wrapText="1" indent="1"/>
    </xf>
    <xf numFmtId="14" fontId="13" fillId="0" borderId="8" xfId="16" applyNumberFormat="1" applyFont="1" applyAlignment="1">
      <alignment horizontal="left" vertical="center" indent="1"/>
    </xf>
    <xf numFmtId="0" fontId="13" fillId="0" borderId="7" xfId="0" applyFont="1" applyBorder="1">
      <alignment horizontal="left" vertical="center" wrapText="1" indent="1"/>
    </xf>
    <xf numFmtId="14" fontId="13" fillId="0" borderId="8" xfId="16" applyNumberFormat="1" applyFont="1" applyFill="1" applyAlignment="1">
      <alignment horizontal="left" vertical="center" indent="1"/>
    </xf>
    <xf numFmtId="0" fontId="15" fillId="6" borderId="0" xfId="8" applyFont="1" applyProtection="1">
      <alignment horizontal="center" vertical="top" wrapText="1"/>
      <protection locked="0"/>
    </xf>
    <xf numFmtId="0" fontId="15" fillId="6" borderId="0" xfId="8" applyFont="1">
      <alignment horizontal="center" vertical="top" wrapText="1"/>
    </xf>
    <xf numFmtId="14" fontId="13" fillId="0" borderId="0" xfId="15" applyFont="1" applyBorder="1">
      <alignment horizontal="left" vertical="center" indent="1"/>
      <protection locked="0"/>
    </xf>
    <xf numFmtId="0" fontId="13" fillId="0" borderId="0" xfId="0" applyFont="1" applyFill="1" applyBorder="1" applyAlignment="1" applyProtection="1">
      <alignment horizontal="left" vertical="center" wrapText="1" indent="1"/>
      <protection locked="0"/>
    </xf>
    <xf numFmtId="4" fontId="13" fillId="0" borderId="0" xfId="6" applyFont="1" applyProtection="1">
      <alignment horizontal="right" vertical="center" wrapText="1" indent="1"/>
      <protection locked="0"/>
    </xf>
    <xf numFmtId="4" fontId="13" fillId="0" borderId="0" xfId="6" applyFont="1" applyProtection="1">
      <alignment horizontal="right" vertical="center" wrapText="1" indent="1"/>
    </xf>
    <xf numFmtId="4" fontId="13" fillId="0" borderId="0" xfId="6" applyFont="1">
      <alignment horizontal="right" vertical="center" wrapText="1" indent="1"/>
    </xf>
    <xf numFmtId="0" fontId="13" fillId="0" borderId="0" xfId="17" applyFont="1" applyFill="1" applyBorder="1">
      <alignment horizontal="right" vertical="center" indent="1"/>
      <protection locked="0"/>
    </xf>
    <xf numFmtId="7" fontId="13" fillId="0" borderId="0" xfId="12" applyNumberFormat="1" applyFont="1" applyFill="1" applyBorder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Border="1" applyAlignment="1" applyProtection="1">
      <alignment horizontal="right" vertical="center" indent="1"/>
      <protection locked="0"/>
    </xf>
    <xf numFmtId="4" fontId="13" fillId="0" borderId="0" xfId="0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right" vertical="center" indent="1"/>
    </xf>
    <xf numFmtId="166" fontId="13" fillId="0" borderId="0" xfId="0" applyNumberFormat="1" applyFont="1" applyFill="1" applyBorder="1" applyAlignment="1" applyProtection="1">
      <alignment horizontal="right" vertical="center" indent="1"/>
    </xf>
  </cellXfs>
  <cellStyles count="18">
    <cellStyle name="40% - Colore 6" xfId="5" builtinId="51" customBuiltin="1"/>
    <cellStyle name="Calcolo" xfId="11" builtinId="22" customBuiltin="1"/>
    <cellStyle name="Casella di input" xfId="16" xr:uid="{00000000-0005-0000-0000-00000D000000}"/>
    <cellStyle name="Colore 6" xfId="4" builtinId="49" customBuiltin="1"/>
    <cellStyle name="Data" xfId="15" xr:uid="{00000000-0005-0000-0000-000005000000}"/>
    <cellStyle name="Input" xfId="6" builtinId="20" customBuiltin="1"/>
    <cellStyle name="Normale" xfId="0" builtinId="0" customBuiltin="1"/>
    <cellStyle name="Output" xfId="7" builtinId="21" customBuiltin="1"/>
    <cellStyle name="Tasso di cambio" xfId="17" xr:uid="{00000000-0005-0000-0000-000006000000}"/>
    <cellStyle name="Testo descrittivo" xfId="2" builtinId="53" customBuiltin="1"/>
    <cellStyle name="Titolo" xfId="13" builtinId="15" customBuiltin="1"/>
    <cellStyle name="Titolo 1" xfId="1" builtinId="16" customBuiltin="1"/>
    <cellStyle name="Titolo 2" xfId="8" builtinId="17" customBuiltin="1"/>
    <cellStyle name="Titolo 3" xfId="9" builtinId="18" hidden="1" customBuiltin="1"/>
    <cellStyle name="Titolo 4" xfId="14" builtinId="19" hidden="1" customBuiltin="1"/>
    <cellStyle name="Totale" xfId="3" builtinId="25" customBuiltin="1"/>
    <cellStyle name="Valuta" xfId="12" builtinId="4" customBuiltin="1"/>
    <cellStyle name="Valuta [0]" xfId="10" builtinId="7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1" formatCode="&quot;€&quot;\ #,##0.00;\-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Nota spese di viaggio" defaultPivotStyle="PivotStyleLight16">
    <tableStyle name="Nota spese di viaggio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776431</xdr:colOff>
      <xdr:row>0</xdr:row>
      <xdr:rowOff>0</xdr:rowOff>
    </xdr:from>
    <xdr:to>
      <xdr:col>3</xdr:col>
      <xdr:colOff>265545</xdr:colOff>
      <xdr:row>1</xdr:row>
      <xdr:rowOff>42430</xdr:rowOff>
    </xdr:to>
    <xdr:grpSp>
      <xdr:nvGrpSpPr>
        <xdr:cNvPr id="1027" name="Gruppo 3" descr="Aereo, autobus e au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76456" y="0"/>
          <a:ext cx="2851439" cy="994930"/>
          <a:chOff x="110" y="24"/>
          <a:chExt cx="173" cy="62"/>
        </a:xfrm>
      </xdr:grpSpPr>
      <xdr:sp macro="" textlink="">
        <xdr:nvSpPr>
          <xdr:cNvPr id="1026" name="Forma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ttangolo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igura a mano libera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igura a mano libera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igura a mano libera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igura a mano libera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igura a mano libera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igura a mano libera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igura a mano libera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igura a mano libera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igura a mano libera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igura a mano libera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igura a mano libera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igura a mano libera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igura a mano libera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igura a mano libera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igura a mano libera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igura a mano libera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ese" displayName="Spese" ref="B9:N14" totalsRowCount="1">
  <autoFilter ref="B9:N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Data" totalsRowLabel="Totale" totalsRowDxfId="13"/>
    <tableColumn id="2" xr3:uid="{00000000-0010-0000-0000-000002000000}" name="Descrizione della spesa" totalsRowDxfId="12"/>
    <tableColumn id="3" xr3:uid="{00000000-0010-0000-0000-000003000000}" name="Biglietti aerei" totalsRowFunction="sum" totalsRowDxfId="11" dataCellStyle="Input"/>
    <tableColumn id="4" xr3:uid="{00000000-0010-0000-0000-000004000000}" name="Alloggio" totalsRowFunction="sum" totalsRowDxfId="10" dataCellStyle="Input"/>
    <tableColumn id="5" xr3:uid="{00000000-0010-0000-0000-000005000000}" name="Trasporto su strada _x000a_(carburante, noleggio, taxi)" totalsRowFunction="sum" totalsRowDxfId="9" dataCellStyle="Input"/>
    <tableColumn id="6" xr3:uid="{00000000-0010-0000-0000-000006000000}" name="Pasti e mance" totalsRowFunction="sum" totalsRowDxfId="8" dataCellStyle="Input"/>
    <tableColumn id="7" xr3:uid="{00000000-0010-0000-0000-000007000000}" name="Conferenze e seminari" totalsRowFunction="sum" totalsRowDxfId="7" dataCellStyle="Input"/>
    <tableColumn id="8" xr3:uid="{00000000-0010-0000-0000-000008000000}" name="Chilometri" totalsRowFunction="sum" totalsRowDxfId="6" dataCellStyle="Input"/>
    <tableColumn id="9" xr3:uid="{00000000-0010-0000-0000-000009000000}" name="Rimborso chilometrico" totalsRowFunction="sum" totalsRowDxfId="5" dataCellStyle="Input">
      <calculatedColumnFormula>IF('Nota spese'!I10&lt;&gt;"",'Nota spese'!I10*CostoChilometrico,"")</calculatedColumnFormula>
    </tableColumn>
    <tableColumn id="10" xr3:uid="{00000000-0010-0000-0000-00000A000000}" name="Varie" totalsRowFunction="sum" totalsRowDxfId="4" dataCellStyle="Input"/>
    <tableColumn id="11" xr3:uid="{00000000-0010-0000-0000-00000B000000}" name="Tasso di cambio valuta" totalsRowDxfId="3" dataCellStyle="Input"/>
    <tableColumn id="12" xr3:uid="{00000000-0010-0000-0000-00000C000000}" name="Valuta spese" totalsRowDxfId="2"/>
    <tableColumn id="13" xr3:uid="{00000000-0010-0000-0000-00000D000000}" name="Totale" totalsRowFunction="sum" dataDxfId="1" totalsRowDxfId="0">
      <calculatedColumnFormula>IFERROR(IF(OR('Nota spese'!$L10="",'Nota spese'!$L10=1),SUM('Nota spese'!$J10:$K10,'Nota spese'!$D10:$H10)*1,SUM('Nota spese'!$J10:$K10,'Nota spese'!$D10:$H10)/'Nota spese'!$L10),"")</calculatedColumnFormula>
    </tableColumn>
  </tableColumns>
  <tableStyleInfo name="Nota spese di viaggio" showFirstColumn="0" showLastColumn="0" showRowStripes="1" showColumnStripes="0"/>
  <extLst>
    <ext xmlns:x14="http://schemas.microsoft.com/office/spreadsheetml/2009/9/main" uri="{504A1905-F514-4f6f-8877-14C23A59335A}">
      <x14:table altTextSummary="Elenco dei dettagli delle spese, come Data, Descrizione, Biglietti aerei, Alloggio, Trasporto su strada, Pasti e mance, Conferenze e seminari, Chilometri, Rimborso chilometrico, Varie, Tasso di cambio, Valuta spese e Totale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style="4" customWidth="1"/>
    <col min="2" max="2" width="12.375" style="4" customWidth="1"/>
    <col min="3" max="3" width="31.75" style="4" customWidth="1"/>
    <col min="4" max="4" width="13.75" style="4" customWidth="1"/>
    <col min="5" max="5" width="11.625" style="4" customWidth="1"/>
    <col min="6" max="6" width="24.5" style="4" bestFit="1" customWidth="1"/>
    <col min="7" max="7" width="13.625" style="4" customWidth="1"/>
    <col min="8" max="8" width="18.875" style="4" customWidth="1"/>
    <col min="9" max="9" width="11.625" style="4" customWidth="1"/>
    <col min="10" max="10" width="16.375" style="4" customWidth="1"/>
    <col min="11" max="11" width="14.5" style="4" customWidth="1"/>
    <col min="12" max="12" width="15" style="4" customWidth="1"/>
    <col min="13" max="13" width="14.25" style="4" customWidth="1"/>
    <col min="14" max="14" width="16.5" style="4" customWidth="1"/>
    <col min="15" max="15" width="2.625" style="4" customWidth="1"/>
    <col min="16" max="16384" width="11.5" style="4"/>
  </cols>
  <sheetData>
    <row r="1" spans="2:14" ht="75" customHeight="1" x14ac:dyDescent="0.25">
      <c r="B1" s="1" t="s">
        <v>0</v>
      </c>
      <c r="C1" s="1"/>
      <c r="D1" s="1"/>
      <c r="E1" s="1"/>
      <c r="F1" s="1"/>
      <c r="G1" s="2"/>
      <c r="H1" s="2"/>
      <c r="I1" s="2"/>
      <c r="J1" s="3"/>
      <c r="K1" s="3"/>
      <c r="L1" s="3"/>
      <c r="M1" s="3"/>
      <c r="N1" s="3"/>
    </row>
    <row r="2" spans="2:14" ht="15" customHeight="1" x14ac:dyDescent="0.25">
      <c r="B2" s="5"/>
    </row>
    <row r="3" spans="2:14" ht="30" customHeight="1" x14ac:dyDescent="0.25">
      <c r="B3" s="6" t="s">
        <v>1</v>
      </c>
      <c r="C3" s="7" t="s">
        <v>6</v>
      </c>
      <c r="D3" s="8" t="s">
        <v>13</v>
      </c>
      <c r="E3" s="9"/>
      <c r="F3" s="10"/>
      <c r="G3" s="11" t="s">
        <v>17</v>
      </c>
      <c r="H3" s="11"/>
      <c r="I3" s="8" t="s">
        <v>20</v>
      </c>
      <c r="J3" s="9"/>
      <c r="K3" s="10"/>
      <c r="L3" s="12">
        <v>0.32</v>
      </c>
      <c r="M3" s="13"/>
    </row>
    <row r="4" spans="2:14" ht="8.1" customHeight="1" x14ac:dyDescent="0.25">
      <c r="B4" s="5"/>
      <c r="F4" s="5"/>
      <c r="G4" s="14"/>
      <c r="H4" s="15"/>
      <c r="J4" s="5"/>
      <c r="K4" s="5"/>
    </row>
    <row r="5" spans="2:14" ht="30" customHeight="1" x14ac:dyDescent="0.25">
      <c r="B5" s="6" t="s">
        <v>2</v>
      </c>
      <c r="C5" s="7" t="s">
        <v>7</v>
      </c>
      <c r="D5" s="8" t="s">
        <v>14</v>
      </c>
      <c r="E5" s="9"/>
      <c r="F5" s="10"/>
      <c r="G5" s="16">
        <f ca="1">TODAY()</f>
        <v>43119</v>
      </c>
      <c r="H5" s="16"/>
      <c r="I5" s="8" t="s">
        <v>21</v>
      </c>
      <c r="J5" s="9"/>
      <c r="K5" s="10"/>
      <c r="L5" s="12">
        <f>TotaleRimborso</f>
        <v>550.38460118655246</v>
      </c>
      <c r="M5" s="13"/>
    </row>
    <row r="6" spans="2:14" ht="8.1" customHeight="1" x14ac:dyDescent="0.25">
      <c r="B6" s="5"/>
      <c r="C6" s="17"/>
      <c r="D6" s="5"/>
      <c r="E6" s="5"/>
      <c r="F6" s="5"/>
      <c r="L6" s="15"/>
    </row>
    <row r="7" spans="2:14" ht="30" customHeight="1" x14ac:dyDescent="0.25">
      <c r="B7" s="6" t="s">
        <v>3</v>
      </c>
      <c r="C7" s="18" t="str">
        <f ca="1">IF(MIN(B10:B13)=MAX(B10:B13),TEXT(MIN(B10:B13),"g/m/aa"),"Dal "&amp;TEXT(MIN(B10:B13),"g/m/aa")&amp;"al "&amp;TEXT(MAX(B10:B13),"g/m/aa"))</f>
        <v>Dal 20/12/17al 25/12/17</v>
      </c>
      <c r="D7" s="5"/>
      <c r="E7" s="5"/>
      <c r="F7" s="5"/>
    </row>
    <row r="8" spans="2:14" ht="15" customHeight="1" x14ac:dyDescent="0.25">
      <c r="B8" s="5"/>
      <c r="C8" s="15"/>
      <c r="F8" s="5"/>
      <c r="G8" s="5"/>
      <c r="H8" s="5"/>
    </row>
    <row r="9" spans="2:14" ht="36" customHeight="1" x14ac:dyDescent="0.25">
      <c r="B9" s="19" t="s">
        <v>4</v>
      </c>
      <c r="C9" s="20" t="s">
        <v>8</v>
      </c>
      <c r="D9" s="20" t="s">
        <v>15</v>
      </c>
      <c r="E9" s="20" t="s">
        <v>16</v>
      </c>
      <c r="F9" s="20" t="s">
        <v>28</v>
      </c>
      <c r="G9" s="20" t="s">
        <v>18</v>
      </c>
      <c r="H9" s="20" t="s">
        <v>19</v>
      </c>
      <c r="I9" s="20" t="s">
        <v>22</v>
      </c>
      <c r="J9" s="20" t="s">
        <v>23</v>
      </c>
      <c r="K9" s="20" t="s">
        <v>24</v>
      </c>
      <c r="L9" s="19" t="s">
        <v>25</v>
      </c>
      <c r="M9" s="19" t="s">
        <v>26</v>
      </c>
      <c r="N9" s="20" t="s">
        <v>5</v>
      </c>
    </row>
    <row r="10" spans="2:14" ht="30" customHeight="1" x14ac:dyDescent="0.25">
      <c r="B10" s="21">
        <f ca="1">TODAY()-30</f>
        <v>43089</v>
      </c>
      <c r="C10" s="22" t="s">
        <v>9</v>
      </c>
      <c r="D10" s="23">
        <v>350</v>
      </c>
      <c r="E10" s="23">
        <v>150</v>
      </c>
      <c r="F10" s="23">
        <v>45</v>
      </c>
      <c r="G10" s="23">
        <v>12</v>
      </c>
      <c r="H10" s="23">
        <v>50</v>
      </c>
      <c r="I10" s="23">
        <v>35</v>
      </c>
      <c r="J10" s="24">
        <f>IF('Nota spese'!I10&lt;&gt;"",'Nota spese'!I10*CostoChilometrico,"")</f>
        <v>11.200000000000001</v>
      </c>
      <c r="K10" s="23"/>
      <c r="L10" s="25">
        <v>1.5169999999999999</v>
      </c>
      <c r="M10" s="26" t="s">
        <v>27</v>
      </c>
      <c r="N10" s="27">
        <f>IFERROR(IF(OR('Nota spese'!$L10="",'Nota spese'!$L10=1),SUM('Nota spese'!$J10:$K10,'Nota spese'!$D10:$H10)*1,SUM('Nota spese'!$J10:$K10,'Nota spese'!$D10:$H10)/'Nota spese'!$L10),"")</f>
        <v>407.51483190507588</v>
      </c>
    </row>
    <row r="11" spans="2:14" ht="30" customHeight="1" x14ac:dyDescent="0.25">
      <c r="B11" s="21">
        <f t="shared" ref="B11:B12" ca="1" si="0">TODAY()-30</f>
        <v>43089</v>
      </c>
      <c r="C11" s="22" t="s">
        <v>10</v>
      </c>
      <c r="D11" s="23"/>
      <c r="E11" s="23"/>
      <c r="F11" s="23"/>
      <c r="G11" s="23">
        <v>24.3</v>
      </c>
      <c r="H11" s="23"/>
      <c r="I11" s="23">
        <v>12</v>
      </c>
      <c r="J11" s="24">
        <f>IF('Nota spese'!I11&lt;&gt;"",'Nota spese'!I11*CostoChilometrico,"")</f>
        <v>3.84</v>
      </c>
      <c r="K11" s="23"/>
      <c r="L11" s="25">
        <v>1.5169999999999999</v>
      </c>
      <c r="M11" s="26" t="s">
        <v>27</v>
      </c>
      <c r="N11" s="27">
        <f>IFERROR(IF(OR('Nota spese'!$L11="",'Nota spese'!$L11=1),SUM('Nota spese'!$J11:$K11,'Nota spese'!$D11:$H11)*1,SUM('Nota spese'!$J11:$K11,'Nota spese'!$D11:$H11)/'Nota spese'!$L11),"")</f>
        <v>18.5497692814766</v>
      </c>
    </row>
    <row r="12" spans="2:14" ht="30" customHeight="1" x14ac:dyDescent="0.25">
      <c r="B12" s="21">
        <f t="shared" ca="1" si="0"/>
        <v>43089</v>
      </c>
      <c r="C12" s="22" t="s">
        <v>11</v>
      </c>
      <c r="D12" s="23"/>
      <c r="E12" s="23"/>
      <c r="F12" s="23"/>
      <c r="G12" s="23"/>
      <c r="H12" s="23">
        <v>100</v>
      </c>
      <c r="I12" s="23">
        <v>6</v>
      </c>
      <c r="J12" s="24">
        <f>IF('Nota spese'!I12&lt;&gt;"",'Nota spese'!I12*CostoChilometrico,"")</f>
        <v>1.92</v>
      </c>
      <c r="K12" s="23"/>
      <c r="L12" s="25">
        <v>1</v>
      </c>
      <c r="M12" s="26" t="s">
        <v>29</v>
      </c>
      <c r="N12" s="27">
        <f>IFERROR(IF(OR('Nota spese'!$L12="",'Nota spese'!$L12=1),SUM('Nota spese'!$J12:$K12,'Nota spese'!$D12:$H12)*1,SUM('Nota spese'!$J12:$K12,'Nota spese'!$D12:$H12)/'Nota spese'!$L12),"")</f>
        <v>101.92</v>
      </c>
    </row>
    <row r="13" spans="2:14" ht="30" customHeight="1" x14ac:dyDescent="0.25">
      <c r="B13" s="21">
        <f ca="1">TODAY()-25</f>
        <v>43094</v>
      </c>
      <c r="C13" s="22" t="s">
        <v>12</v>
      </c>
      <c r="D13" s="23"/>
      <c r="E13" s="23"/>
      <c r="F13" s="23"/>
      <c r="G13" s="23"/>
      <c r="H13" s="23"/>
      <c r="I13" s="23">
        <v>70</v>
      </c>
      <c r="J13" s="24">
        <f>IF('Nota spese'!I13&lt;&gt;"",'Nota spese'!I13*CostoChilometrico,"")</f>
        <v>22.400000000000002</v>
      </c>
      <c r="K13" s="23"/>
      <c r="L13" s="25">
        <v>1</v>
      </c>
      <c r="M13" s="26" t="s">
        <v>29</v>
      </c>
      <c r="N13" s="27">
        <f>IFERROR(IF(OR('Nota spese'!$L13="",'Nota spese'!$L13=1),SUM('Nota spese'!$J13:$K13,'Nota spese'!$D13:$H13)*1,SUM('Nota spese'!$J13:$K13,'Nota spese'!$D13:$H13)/'Nota spese'!$L13),"")</f>
        <v>22.400000000000002</v>
      </c>
    </row>
    <row r="14" spans="2:14" ht="30" customHeight="1" x14ac:dyDescent="0.25">
      <c r="B14" s="28" t="s">
        <v>5</v>
      </c>
      <c r="C14" s="29"/>
      <c r="D14" s="30">
        <f>SUBTOTAL(109,Spese[Biglietti aerei])</f>
        <v>350</v>
      </c>
      <c r="E14" s="30">
        <f>SUBTOTAL(109,Spese[Alloggio])</f>
        <v>150</v>
      </c>
      <c r="F14" s="31">
        <f>SUBTOTAL(109,Spese[Trasporto su strada 
(carburante, noleggio, taxi)])</f>
        <v>45</v>
      </c>
      <c r="G14" s="30">
        <f>SUBTOTAL(109,Spese[Pasti e mance])</f>
        <v>36.299999999999997</v>
      </c>
      <c r="H14" s="30">
        <f>SUBTOTAL(109,Spese[Conferenze e seminari])</f>
        <v>150</v>
      </c>
      <c r="I14" s="30">
        <f>SUBTOTAL(109,Spese[Chilometri])</f>
        <v>123</v>
      </c>
      <c r="J14" s="30">
        <f>SUBTOTAL(109,Spese[Rimborso chilometrico])</f>
        <v>39.36</v>
      </c>
      <c r="K14" s="30">
        <f>SUBTOTAL(109,Spese[Varie])</f>
        <v>0</v>
      </c>
      <c r="L14" s="32"/>
      <c r="M14" s="32"/>
      <c r="N14" s="33">
        <f>SUBTOTAL(109,Spese[Totale])</f>
        <v>550.38460118655246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 xr:uid="{00000000-0002-0000-0000-000000000000}">
      <formula1>37622</formula1>
    </dataValidation>
    <dataValidation allowBlank="1" showInputMessage="1" showErrorMessage="1" errorTitle="AVVISO" error="Questa cella viene popolata automaticamente e non deve essere sovrascritta. Se si sovrascrive questa cella, i calcoli nel foglio di lavoro non saranno corretti." sqref="N10:N13" xr:uid="{00000000-0002-0000-0000-000001000000}"/>
    <dataValidation allowBlank="1" showInputMessage="1" showErrorMessage="1" prompt="Creare una nota spese di viaggio in questo foglio di lavoro. Immettere una descrizione delle spese con la data nella tabella. Il rimborso totale viene calcolato automaticamente" sqref="A1" xr:uid="{00000000-0002-0000-0000-000002000000}"/>
    <dataValidation allowBlank="1" showInputMessage="1" showErrorMessage="1" prompt="Il titolo del foglio di lavoro si trova in questa cella. Immettere i dettagli del viaggio nelle celle da B3 a L7" sqref="B1:F1" xr:uid="{00000000-0002-0000-0000-000003000000}"/>
    <dataValidation allowBlank="1" showInputMessage="1" showErrorMessage="1" prompt="Il periodo viene aggiornato automaticamente nella cella a destra in base alle voci nella tabella delle spese sottostante" sqref="B7" xr:uid="{00000000-0002-0000-0000-000004000000}"/>
    <dataValidation allowBlank="1" showInputMessage="1" showErrorMessage="1" prompt="Immettere il reparto in questa cella" sqref="C5" xr:uid="{00000000-0002-0000-0000-000005000000}"/>
    <dataValidation allowBlank="1" showInputMessage="1" showErrorMessage="1" prompt="Immettere il reparto nella cella a destra" sqref="B5" xr:uid="{00000000-0002-0000-0000-000006000000}"/>
    <dataValidation allowBlank="1" showInputMessage="1" showErrorMessage="1" prompt="Immettere il nome in questa cella" sqref="C3" xr:uid="{00000000-0002-0000-0000-000007000000}"/>
    <dataValidation allowBlank="1" showInputMessage="1" showErrorMessage="1" prompt="Immettere il nome nella cella a destra" sqref="B3" xr:uid="{00000000-0002-0000-0000-000008000000}"/>
    <dataValidation type="custom" errorStyle="warning" allowBlank="1" showInputMessage="1" showErrorMessage="1" error="Questa cella non deve essere sovrascritta. Se si sovrascrive questa cella, i calcoli nel foglio di lavoro non saranno corretti" prompt="Il periodo viene aggiornato automaticamente in base alle voci nella tabella delle spese sottostante" sqref="C7" xr:uid="{00000000-0002-0000-0000-000009000000}">
      <formula1>LEN(C7)=""</formula1>
    </dataValidation>
    <dataValidation allowBlank="1" showInputMessage="1" showErrorMessage="1" prompt="Immettere la data di invio in questa cella" sqref="G5" xr:uid="{00000000-0002-0000-0000-00000A000000}"/>
    <dataValidation allowBlank="1" showInputMessage="1" showErrorMessage="1" prompt="Immettere la data di invio della nota spese nella cella a destra" sqref="D5" xr:uid="{00000000-0002-0000-0000-00000B000000}"/>
    <dataValidation allowBlank="1" showInputMessage="1" showErrorMessage="1" prompt="Immettere il nome della persona che concede l'autorizzazione in questa cella" sqref="G3:H3" xr:uid="{00000000-0002-0000-0000-00000C000000}"/>
    <dataValidation allowBlank="1" showInputMessage="1" showErrorMessage="1" prompt="Immettere il nome della persona che concede l'autorizzazione nella cella a destra" sqref="D3" xr:uid="{00000000-0002-0000-0000-00000D000000}"/>
    <dataValidation allowBlank="1" showInputMessage="1" showErrorMessage="1" prompt="Il rimborso totale viene calcolato automaticamente nella cella a destra" sqref="I5" xr:uid="{00000000-0002-0000-0000-00000E000000}"/>
    <dataValidation allowBlank="1" showInputMessage="1" showErrorMessage="1" prompt="Immettere il rimborso a chilometro nella cella a destra" sqref="I3" xr:uid="{00000000-0002-0000-0000-00000F000000}"/>
    <dataValidation allowBlank="1" showInputMessage="1" showErrorMessage="1" prompt="Immettere il rimborso a chilometro in questa cella" sqref="L3" xr:uid="{00000000-0002-0000-0000-000010000000}"/>
    <dataValidation allowBlank="1" showInputMessage="1" showErrorMessage="1" prompt="Il rimborso totale viene calcolato automaticamente in questa cella" sqref="L5" xr:uid="{00000000-0002-0000-0000-000011000000}"/>
    <dataValidation allowBlank="1" showInputMessage="1" showErrorMessage="1" prompt="Il totale di ogni riga viene calcolato automaticamente in questa colonna sotto questa intestazione" sqref="N9" xr:uid="{00000000-0002-0000-0000-000012000000}"/>
    <dataValidation allowBlank="1" showInputMessage="1" showErrorMessage="1" prompt="Immettere la valuta della spesa in questa colonna sotto questa intestazione" sqref="M9" xr:uid="{00000000-0002-0000-0000-000013000000}"/>
    <dataValidation allowBlank="1" showInputMessage="1" showErrorMessage="1" prompt="Immettere il tasso di cambio della valuta in questa colonna sotto questa intestazione" sqref="L9" xr:uid="{00000000-0002-0000-0000-000014000000}"/>
    <dataValidation allowBlank="1" showInputMessage="1" showErrorMessage="1" prompt="Immettere l'importo delle spese varie in questa colonna sotto questa intestazione" sqref="K9" xr:uid="{00000000-0002-0000-0000-000015000000}"/>
    <dataValidation allowBlank="1" showInputMessage="1" showErrorMessage="1" prompt="Il rimborso chilometrico viene calcolato automaticamente in questa colonna sotto questa intestazione" sqref="J9" xr:uid="{00000000-0002-0000-0000-000016000000}"/>
    <dataValidation allowBlank="1" showInputMessage="1" showErrorMessage="1" prompt="Immettere i chilometri in questa colonna sotto questa intestazione" sqref="I9" xr:uid="{00000000-0002-0000-0000-000017000000}"/>
    <dataValidation allowBlank="1" showInputMessage="1" showErrorMessage="1" prompt="Immettere l'importo per seminari e conferenze in questa colonna sotto questa intestazione" sqref="H9" xr:uid="{00000000-0002-0000-0000-000018000000}"/>
    <dataValidation allowBlank="1" showInputMessage="1" showErrorMessage="1" prompt="Immettere l'importo per pasti e mance in questa colonna sotto questa intestazione" sqref="G9" xr:uid="{00000000-0002-0000-0000-000019000000}"/>
    <dataValidation allowBlank="1" showInputMessage="1" showErrorMessage="1" prompt="Immettere l'importo per il trasporto su strada in questa colonna sotto questa intestazione" sqref="F9" xr:uid="{00000000-0002-0000-0000-00001A000000}"/>
    <dataValidation allowBlank="1" showInputMessage="1" showErrorMessage="1" prompt="Immettere l'importo per l'alloggio in questa colonna sotto questa intestazione" sqref="E9" xr:uid="{00000000-0002-0000-0000-00001B000000}"/>
    <dataValidation allowBlank="1" showInputMessage="1" showErrorMessage="1" prompt="Immettere l'importo per i biglietti aerei in questa colonna sotto questa intestazione" sqref="D9" xr:uid="{00000000-0002-0000-0000-00001C000000}"/>
    <dataValidation allowBlank="1" showInputMessage="1" showErrorMessage="1" prompt="Immettere la descrizione della spesa in questa colonna sotto questa intestazione" sqref="C9" xr:uid="{00000000-0002-0000-0000-00001D000000}"/>
    <dataValidation allowBlank="1" showInputMessage="1" showErrorMessage="1" prompt="Immettere la data della spesa in questa colonna sotto questa intestazione " sqref="B9" xr:uid="{00000000-0002-0000-0000-00001E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J10 N10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Nota spese</vt:lpstr>
      <vt:lpstr>CostoChilometrico</vt:lpstr>
      <vt:lpstr>'Nota spese'!Titoli_stampa</vt:lpstr>
      <vt:lpstr>TitoloColonna1</vt:lpstr>
      <vt:lpstr>TotaleRimborso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2017-03-08T06:18:36Z</dcterms:created>
  <dcterms:modified xsi:type="dcterms:W3CDTF">2018-01-19T05:52:08Z</dcterms:modified>
</cp:coreProperties>
</file>