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~Template\2018_014_WordTech_Accessible_Templates_WAC_B4\04_PreDTP_Done\pt-BR\"/>
    </mc:Choice>
  </mc:AlternateContent>
  <bookViews>
    <workbookView xWindow="0" yWindow="0" windowWidth="28800" windowHeight="11760"/>
  </bookViews>
  <sheets>
    <sheet name="Agendamento de Atribuição" sheetId="1" r:id="rId1"/>
    <sheet name="Detalhes da Atribuição" sheetId="3" r:id="rId2"/>
  </sheets>
  <definedNames>
    <definedName name="Detalhes_da_Atribuição" localSheetId="0">'Detalhes da Atribuição'!$A:$H</definedName>
    <definedName name="RealçarRegra">IF('Agendamento de Atribuição'!$D$3="Sem Realce",FALSE,TRUE)</definedName>
    <definedName name="SegmentaçãodeDados_Atribuição">#N/A</definedName>
    <definedName name="SegmentaçãodeDados_Conclusão_em">#N/A</definedName>
    <definedName name="SegmentaçãodeDados_Curso">#N/A</definedName>
    <definedName name="SegmentaçãodeDados_Início_em">#N/A</definedName>
    <definedName name="SegmentaçãodeDados_Progresso">#N/A</definedName>
    <definedName name="_xlnm.Print_Titles" localSheetId="0">'Agendamento de Atribuição'!$5:$5</definedName>
    <definedName name="_xlnm.Print_Titles" localSheetId="1">'Detalhes da Atribuição'!$3:$3</definedName>
    <definedName name="VerificarData">'Agendamento de Atribuição'!$C$3*IF('Agendamento de Atribuição'!$D$3="SEMANAS",7,IF('Agendamento de Atribuição'!$D$3="DIAS",1,30))</definedName>
  </definedNames>
  <calcPr calcId="162913"/>
  <pivotCaches>
    <pivotCache cacheId="1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<sst xmlns="http://schemas.openxmlformats.org/spreadsheetml/2006/main" count="88" uniqueCount="42">
  <si>
    <t>AGENDAMENTO DE ATRIBUIÇÃO</t>
  </si>
  <si>
    <t xml:space="preserve">SELECIONE CRITÉRIOS PARA ATRIBUIÇÕES COM CONCLUSÃO EM: </t>
  </si>
  <si>
    <t>Atribuição</t>
  </si>
  <si>
    <t>Projeto 1</t>
  </si>
  <si>
    <t>Projeto 2</t>
  </si>
  <si>
    <t>Projeto 3</t>
  </si>
  <si>
    <t>Projeto 4</t>
  </si>
  <si>
    <t>Projeto 5</t>
  </si>
  <si>
    <t>Projeto 6</t>
  </si>
  <si>
    <t>Projeto 7</t>
  </si>
  <si>
    <t>Projeto 8</t>
  </si>
  <si>
    <t>Projeto 9</t>
  </si>
  <si>
    <t>Projeto 10</t>
  </si>
  <si>
    <t>Projeto 11</t>
  </si>
  <si>
    <t>Projeto 12</t>
  </si>
  <si>
    <t>Curso</t>
  </si>
  <si>
    <t>Paramédico 1</t>
  </si>
  <si>
    <t>Paramédico 2</t>
  </si>
  <si>
    <t>Paramédico 3</t>
  </si>
  <si>
    <t>DETALHES DA ATRIBUIÇÃO &gt;</t>
  </si>
  <si>
    <t>LEGENDA DA BARRA DE CORES DE CONCLUSÃO</t>
  </si>
  <si>
    <t>DIAS</t>
  </si>
  <si>
    <t>Instrutor</t>
  </si>
  <si>
    <t>Instrutor 1</t>
  </si>
  <si>
    <t>Instrutor 2</t>
  </si>
  <si>
    <t>Instrutor 3</t>
  </si>
  <si>
    <t>Instrutor 4</t>
  </si>
  <si>
    <t>Início em</t>
  </si>
  <si>
    <t>&gt; = 0%</t>
  </si>
  <si>
    <t>Conclusão em</t>
  </si>
  <si>
    <t>&lt; 40% = &gt;</t>
  </si>
  <si>
    <t>Progresso</t>
  </si>
  <si>
    <t>Porcentagem</t>
  </si>
  <si>
    <t>DETALHES DA ATRIBUIÇÃO</t>
  </si>
  <si>
    <t xml:space="preserve">Para atualizar os dados, selecione uma célula na Tabela Dinâmica, começando na célula B3, vá até a guia Analisar e selecione Atualizar. A Segmentação de Dados para filtrar despesas por Atribuições, Data de início, Curso, Data de conclusão e Porcentagem de progresso está nas células I3, K3, M3, I13 e K13.
</t>
  </si>
  <si>
    <t xml:space="preserve">  </t>
  </si>
  <si>
    <t>A segmentação para filtrar dados de tabela com base em atribuição está nesta célula.</t>
  </si>
  <si>
    <t>A segmentação para filtrar dados de tabela com base em data de conclusão está nesta célula.</t>
  </si>
  <si>
    <t>A segmentação para filtrar dados de tabela com base em data de início está nesta célula.</t>
  </si>
  <si>
    <t>A segmentação para filtrar dados de tabela com base em porcentagem de progresso está nesta célula.</t>
  </si>
  <si>
    <t>&lt; AGENDAMENTO DE ATRIBUIÇÃO</t>
  </si>
  <si>
    <t>A segmentação para filtrar dados de tabela com base em curso está nesta célula.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</si>
</sst>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6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1" fillId="0" borderId="0" xfId="15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6">
    <cellStyle name="40% - Ênfase2" xfId="12" builtinId="35"/>
    <cellStyle name="40% - Ênfase4" xfId="14" builtinId="43"/>
    <cellStyle name="Célula de Verificação" xfId="3" builtinId="23" customBuiltin="1"/>
    <cellStyle name="Data" xfId="15"/>
    <cellStyle name="Ênfase3" xfId="13" builtinId="37" customBuiltin="1"/>
    <cellStyle name="Hiperlink" xfId="4" builtinId="8" customBuiltin="1"/>
    <cellStyle name="Hiperlink Visitado" xfId="5" builtinId="9" customBuiltin="1"/>
    <cellStyle name="Moeda" xfId="8" builtinId="4" customBuiltin="1"/>
    <cellStyle name="Moeda [0]" xfId="9" builtinId="7" customBuiltin="1"/>
    <cellStyle name="Normal" xfId="0" builtinId="0" customBuiltin="1"/>
    <cellStyle name="Porcentagem" xfId="1" builtinId="5"/>
    <cellStyle name="Separador de milhares [0]" xfId="7" builtinId="6" customBuiltin="1"/>
    <cellStyle name="Texto Explicativo" xfId="11" builtinId="53" customBuiltin="1"/>
    <cellStyle name="Título" xfId="2" builtinId="15" customBuiltin="1"/>
    <cellStyle name="Título 1" xfId="10" builtinId="16" customBuiltin="1"/>
    <cellStyle name="Vírgula" xfId="6" builtinId="3" customBuiltin="1"/>
  </cellStyles>
  <dxfs count="86"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0"/>
      </font>
    </dxf>
    <dxf>
      <numFmt numFmtId="13" formatCode="0%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b val="0"/>
        <i val="0"/>
        <sz val="11"/>
        <color theme="0"/>
        <name val="Calibri"/>
        <family val="2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1"/>
          <bgColor theme="1"/>
        </patternFill>
      </fill>
    </dxf>
    <dxf>
      <font>
        <color theme="0"/>
      </font>
      <fill>
        <patternFill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Agendamento de Atribuição" defaultPivotStyle="Assignment Detail">
    <tableStyle name="Agendamento de Atribuição" pivot="0" count="6">
      <tableStyleElement type="wholeTable" dxfId="85"/>
      <tableStyleElement type="headerRow" dxfId="84"/>
      <tableStyleElement type="totalRow" dxfId="83"/>
      <tableStyleElement type="firstColumn" dxfId="82"/>
      <tableStyleElement type="lastColumn" dxfId="81"/>
      <tableStyleElement type="firstColumnStripe" dxfId="80"/>
    </tableStyle>
    <tableStyle name="Assignment Detail" table="0" count="11">
      <tableStyleElement type="wholeTable" dxfId="79"/>
      <tableStyleElement type="headerRow" dxfId="78"/>
      <tableStyleElement type="totalRow" dxfId="77"/>
      <tableStyleElement type="firstRowStripe" dxfId="76"/>
      <tableStyleElement type="firstColumnStripe" dxfId="75"/>
      <tableStyleElement type="firstSubtotalRow" dxfId="74"/>
      <tableStyleElement type="secondSubtotalRow" dxfId="73"/>
      <tableStyleElement type="firstRowSubheading" dxfId="72"/>
      <tableStyleElement type="secondRowSubheading" dxfId="71"/>
      <tableStyleElement type="pageFieldLabels" dxfId="70"/>
      <tableStyleElement type="pageFieldValues" dxfId="69"/>
    </tableStyle>
    <tableStyle name="Assignment detail Slicer" pivot="0" table="0" count="10">
      <tableStyleElement type="wholeTable" dxfId="68"/>
      <tableStyleElement type="headerRow" dxfId="67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619125</xdr:rowOff>
    </xdr:from>
    <xdr:to>
      <xdr:col>9</xdr:col>
      <xdr:colOff>666750</xdr:colOff>
      <xdr:row>11</xdr:row>
      <xdr:rowOff>103800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tribuição" descr="A segmentação para filtrar dados de tabela com base em atribuição está nesta célula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ribui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48650" y="1095375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95250</xdr:colOff>
      <xdr:row>1</xdr:row>
      <xdr:rowOff>619125</xdr:rowOff>
    </xdr:from>
    <xdr:to>
      <xdr:col>12</xdr:col>
      <xdr:colOff>56550</xdr:colOff>
      <xdr:row>11</xdr:row>
      <xdr:rowOff>114600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Início em" descr="A segmentação para filtrar dados de tabela com base em data de início está nesta célula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ício e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53600" y="1095375"/>
              <a:ext cx="1371000" cy="20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171450</xdr:colOff>
      <xdr:row>1</xdr:row>
      <xdr:rowOff>619125</xdr:rowOff>
    </xdr:from>
    <xdr:to>
      <xdr:col>15</xdr:col>
      <xdr:colOff>46275</xdr:colOff>
      <xdr:row>11</xdr:row>
      <xdr:rowOff>67800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urso" descr="A segmentação para filtrar dados de tabela com base em curso está nesta célula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9500" y="1095375"/>
              <a:ext cx="1370250" cy="197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9525</xdr:colOff>
      <xdr:row>11</xdr:row>
      <xdr:rowOff>133350</xdr:rowOff>
    </xdr:from>
    <xdr:to>
      <xdr:col>9</xdr:col>
      <xdr:colOff>675675</xdr:colOff>
      <xdr:row>18</xdr:row>
      <xdr:rowOff>227850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onclusão em" descr="A segmentação para filtrar dados de tabela com base em data de conclusão está nesta célula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lusão e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58175" y="3133725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76200</xdr:colOff>
      <xdr:row>11</xdr:row>
      <xdr:rowOff>142875</xdr:rowOff>
    </xdr:from>
    <xdr:to>
      <xdr:col>12</xdr:col>
      <xdr:colOff>37500</xdr:colOff>
      <xdr:row>18</xdr:row>
      <xdr:rowOff>237375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gresso" descr="A segmentação para filtrar dados de tabela com base em porcentagem de progresso está nesta célula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es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34550" y="314325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" refreshedDate="43207.231384375002" createdVersion="6" refreshedVersion="6" minRefreshableVersion="3" recordCount="12">
  <cacheSource type="worksheet">
    <worksheetSource name="Atribuições"/>
  </cacheSource>
  <cacheFields count="7">
    <cacheField name="Atribuição" numFmtId="0">
      <sharedItems count="12">
        <s v="Projeto 1"/>
        <s v="Projeto 2"/>
        <s v="Projeto 3"/>
        <s v="Projeto 4"/>
        <s v="Projeto 5"/>
        <s v="Projeto 6"/>
        <s v="Projeto 7"/>
        <s v="Projeto 8"/>
        <s v="Projeto 9"/>
        <s v="Projeto 10"/>
        <s v="Projeto 11"/>
        <s v="Projeto 12"/>
      </sharedItems>
    </cacheField>
    <cacheField name="Curso" numFmtId="0">
      <sharedItems count="3">
        <s v="Paramédico 1"/>
        <s v="Paramédico 2"/>
        <s v="Paramédico 3"/>
      </sharedItems>
    </cacheField>
    <cacheField name="Instrutor" numFmtId="0">
      <sharedItems count="4">
        <s v="Instrutor 1"/>
        <s v="Instrutor 2"/>
        <s v="Instrutor 3"/>
        <s v="Instrutor 4"/>
      </sharedItems>
    </cacheField>
    <cacheField name="Início em" numFmtId="14">
      <sharedItems containsSemiMixedTypes="0" containsNonDate="0" containsDate="1" containsString="0" minDate="2018-02-15T00:00:00" maxDate="2018-04-08T00:00:00" count="22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  <d v="2018-03-19T00:00:00" u="1"/>
        <d v="2018-04-03T00:00:00" u="1"/>
        <d v="2018-03-17T00:00:00" u="1"/>
        <d v="2018-03-22T00:00:00" u="1"/>
        <d v="2018-04-01T00:00:00" u="1"/>
        <d v="2018-03-27T00:00:00" u="1"/>
        <d v="2018-02-15T00:00:00" u="1"/>
        <d v="2018-04-06T00:00:00" u="1"/>
        <d v="2018-03-13T00:00:00" u="1"/>
        <d v="2018-03-25T00:00:00" u="1"/>
        <d v="2018-02-25T00:00:00" u="1"/>
      </sharedItems>
    </cacheField>
    <cacheField name="Conclusão em" numFmtId="14">
      <sharedItems containsSemiMixedTypes="0" containsNonDate="0" containsDate="1" containsString="0" minDate="2018-05-04T00:00:00" maxDate="2018-07-07T00:00:00" count="22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  <d v="2018-06-10T00:00:00" u="1"/>
        <d v="2018-05-10T00:00:00" u="1"/>
        <d v="2018-06-15T00:00:00" u="1"/>
        <d v="2018-05-06T00:00:00" u="1"/>
        <d v="2018-05-30T00:00:00" u="1"/>
        <d v="2018-05-04T00:00:00" u="1"/>
        <d v="2018-05-16T00:00:00" u="1"/>
        <d v="2018-05-28T00:00:00" u="1"/>
        <d v="2018-07-05T00:00:00" u="1"/>
        <d v="2018-05-26T00:00:00" u="1"/>
        <d v="2018-06-05T00:00:00" u="1"/>
      </sharedItems>
    </cacheField>
    <cacheField name="Progresso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orcentagem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DinâmicaAtribuições" cacheId="19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22">
        <item m="1" x="17"/>
        <item m="1" x="21"/>
        <item m="1" x="19"/>
        <item m="1" x="13"/>
        <item m="1" x="11"/>
        <item m="1" x="14"/>
        <item m="1" x="20"/>
        <item m="1" x="16"/>
        <item m="1" x="15"/>
        <item m="1" x="12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4" outline="0" showAll="0" defaultSubtotal="0">
      <items count="22">
        <item m="1" x="16"/>
        <item m="1" x="14"/>
        <item m="1" x="12"/>
        <item m="1" x="17"/>
        <item m="1" x="20"/>
        <item m="1" x="18"/>
        <item m="1" x="15"/>
        <item m="1" x="21"/>
        <item m="1" x="11"/>
        <item m="1" x="13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 v="11"/>
      <x v="11"/>
      <x v="10"/>
    </i>
    <i r="2">
      <x v="7"/>
      <x v="15"/>
      <x v="15"/>
      <x v="5"/>
    </i>
    <i r="2">
      <x v="11"/>
      <x v="18"/>
      <x v="19"/>
      <x v="8"/>
    </i>
    <i r="1">
      <x v="2"/>
      <x v="3"/>
      <x v="21"/>
      <x v="21"/>
      <x v="7"/>
    </i>
    <i>
      <x v="1"/>
      <x/>
      <x v="4"/>
      <x v="12"/>
      <x v="12"/>
      <x/>
    </i>
    <i r="2">
      <x v="5"/>
      <x v="13"/>
      <x v="13"/>
      <x v="9"/>
    </i>
    <i r="2">
      <x v="8"/>
      <x v="16"/>
      <x v="16"/>
      <x v="2"/>
    </i>
    <i>
      <x v="2"/>
      <x/>
      <x v="6"/>
      <x v="14"/>
      <x v="14"/>
      <x v="1"/>
    </i>
    <i r="2">
      <x v="9"/>
      <x v="17"/>
      <x v="17"/>
      <x v="3"/>
    </i>
    <i r="1">
      <x v="1"/>
      <x v="2"/>
      <x v="20"/>
      <x v="20"/>
      <x v="6"/>
    </i>
    <i>
      <x v="3"/>
      <x/>
      <x v="10"/>
      <x v="18"/>
      <x v="18"/>
      <x v="4"/>
    </i>
    <i r="1">
      <x v="1"/>
      <x v="1"/>
      <x v="19"/>
      <x v="12"/>
      <x v="5"/>
    </i>
  </rowItems>
  <colItems count="1">
    <i/>
  </colItems>
  <formats count="56">
    <format dxfId="55">
      <pivotArea type="all" dataOnly="0" outline="0" fieldPosition="0"/>
    </format>
    <format dxfId="54">
      <pivotArea type="all" dataOnly="0" outline="0" fieldPosition="0"/>
    </format>
    <format dxfId="53">
      <pivotArea field="2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0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field="4" type="button" dataOnly="0" labelOnly="1" outline="0" axis="axisRow" fieldPosition="4"/>
    </format>
    <format dxfId="48">
      <pivotArea field="5" type="button" dataOnly="0" labelOnly="1" outline="0" axis="axisRow" fieldPosition="5"/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41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40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38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2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4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5"/>
          </reference>
        </references>
      </pivotArea>
    </format>
  </format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s detalhes da atribuição são agrupados por Instrutor; em seguida, os detalhes agrupados por Curso são atualizados automaticamente na tabela Atribuições, na planilha Agendamento de Atribuiçã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tribuição" sourceName="Atribuição">
  <pivotTables>
    <pivotTable tabId="3" name="TabelaDinâmicaAtribuições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ício_em" sourceName="Início em">
  <pivotTables>
    <pivotTable tabId="3" name="TabelaDinâmicaAtribuições"/>
  </pivotTables>
  <data>
    <tabular pivotCacheId="3" showMissing="0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17" s="1" nd="1"/>
        <i x="21" s="1" nd="1"/>
        <i x="19" s="1" nd="1"/>
        <i x="13" s="1" nd="1"/>
        <i x="11" s="1" nd="1"/>
        <i x="14" s="1" nd="1"/>
        <i x="20" s="1" nd="1"/>
        <i x="16" s="1" nd="1"/>
        <i x="15" s="1" nd="1"/>
        <i x="12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Curso" sourceName="Curso">
  <pivotTables>
    <pivotTable tabId="3" name="TabelaDinâmicaAtribuições"/>
  </pivotTables>
  <data>
    <tabular pivotCacheId="3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Conclusão_em" sourceName="Conclusão em">
  <pivotTables>
    <pivotTable tabId="3" name="TabelaDinâmicaAtribuições"/>
  </pivotTables>
  <data>
    <tabular pivotCacheId="3" showMissing="0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6" s="1" nd="1"/>
        <i x="14" s="1" nd="1"/>
        <i x="12" s="1" nd="1"/>
        <i x="17" s="1" nd="1"/>
        <i x="20" s="1" nd="1"/>
        <i x="18" s="1" nd="1"/>
        <i x="15" s="1" nd="1"/>
        <i x="21" s="1" nd="1"/>
        <i x="11" s="1" nd="1"/>
        <i x="13" s="1" nd="1"/>
        <i x="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rogresso" sourceName="Progresso">
  <pivotTables>
    <pivotTable tabId="3" name="TabelaDinâmicaAtribuições"/>
  </pivotTables>
  <data>
    <tabular pivotCacheId="3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tribuição" cache="SegmentaçãodeDados_Atribuição" caption="Atribuição" rowHeight="183600"/>
  <slicer name="Início em" cache="SegmentaçãodeDados_Início_em" caption="Início em" rowHeight="183600"/>
  <slicer name="Curso" cache="SegmentaçãodeDados_Curso" caption="Curso" rowHeight="183600"/>
  <slicer name="Conclusão em" cache="SegmentaçãodeDados_Conclusão_em" caption="Conclusão em" rowHeight="183600"/>
  <slicer name="Progresso" cache="SegmentaçãodeDados_Progresso" caption="Progresso" rowHeight="183600"/>
</slicers>
</file>

<file path=xl/tables/table1.xml><?xml version="1.0" encoding="utf-8"?>
<table xmlns="http://schemas.openxmlformats.org/spreadsheetml/2006/main" id="2" name="Atribuições" displayName="Atribuições" ref="B5:H17">
  <autoFilter ref="B5:H17"/>
  <tableColumns count="7">
    <tableColumn id="2" name="Atribuição" totalsRowLabel="Total" dataDxfId="63" dataCellStyle="Normal"/>
    <tableColumn id="1" name="Curso" dataDxfId="62" dataCellStyle="Normal"/>
    <tableColumn id="6" name="Instrutor" dataDxfId="61" dataCellStyle="Normal"/>
    <tableColumn id="4" name="Início em" dataDxfId="60" dataCellStyle="Data"/>
    <tableColumn id="3" name="Conclusão em" dataDxfId="59" dataCellStyle="Data">
      <calculatedColumnFormula>TODAY()+(ROW(A1)*10)-25</calculatedColumnFormula>
    </tableColumn>
    <tableColumn id="5" name="Progresso" dataDxfId="58" dataCellStyle="Porcentagem">
      <calculatedColumnFormula>Atribuições[[#This Row],[Porcentagem]]</calculatedColumnFormula>
    </tableColumn>
    <tableColumn id="7" name="Porcentagem" totalsRowFunction="sum" dataDxfId="57" totalsRowDxfId="56" dataCellStyle="Porcentagem"/>
  </tableColumns>
  <tableStyleInfo name="Agendamento de Atribuição" showFirstColumn="0" showLastColumn="0" showRowStripes="1" showColumnStripes="0"/>
  <extLst>
    <ext xmlns:x14="http://schemas.microsoft.com/office/spreadsheetml/2009/9/main" uri="{504A1905-F514-4f6f-8877-14C23A59335A}">
      <x14:table altTextSummary="Insira Atribuição, Curso, data de início, Data de conclusão e Porcentagem concluída nesta tabela. A barra de progresso é atualizada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57.42578125" customWidth="1"/>
    <col min="3" max="3" width="24.85546875" customWidth="1"/>
    <col min="4" max="4" width="25.42578125" customWidth="1"/>
    <col min="5" max="5" width="18.7109375" style="11" customWidth="1"/>
    <col min="6" max="6" width="16" style="11" customWidth="1"/>
    <col min="7" max="7" width="13.28515625" customWidth="1"/>
    <col min="8" max="8" width="15.5703125" customWidth="1"/>
    <col min="9" max="9" width="2.7109375" customWidth="1"/>
    <col min="10" max="10" width="3.7109375" customWidth="1"/>
  </cols>
  <sheetData>
    <row r="1" spans="2:8" ht="37.5" customHeight="1" x14ac:dyDescent="0.25">
      <c r="B1" s="30" t="s">
        <v>0</v>
      </c>
      <c r="C1" s="30"/>
      <c r="D1" s="31" t="s">
        <v>19</v>
      </c>
      <c r="E1" s="31"/>
      <c r="F1" s="31"/>
      <c r="G1" s="31"/>
      <c r="H1" s="31"/>
    </row>
    <row r="2" spans="2:8" ht="24.95" customHeight="1" x14ac:dyDescent="0.25">
      <c r="B2" s="30"/>
      <c r="C2" s="30"/>
      <c r="D2" s="29" t="s">
        <v>20</v>
      </c>
      <c r="E2" s="29"/>
      <c r="F2" s="20" t="s">
        <v>28</v>
      </c>
      <c r="G2" s="22" t="s">
        <v>30</v>
      </c>
      <c r="H2" s="19">
        <v>0.99</v>
      </c>
    </row>
    <row r="3" spans="2:8" ht="24.95" customHeight="1" x14ac:dyDescent="0.25">
      <c r="B3" s="18" t="s">
        <v>1</v>
      </c>
      <c r="C3" s="10">
        <v>2</v>
      </c>
      <c r="D3" s="23" t="s">
        <v>21</v>
      </c>
      <c r="E3" s="13"/>
      <c r="F3" s="14"/>
      <c r="G3" s="5"/>
      <c r="H3" s="5"/>
    </row>
    <row r="4" spans="2:8" ht="13.5" customHeight="1" x14ac:dyDescent="0.25">
      <c r="E4" s="12"/>
      <c r="F4" s="12"/>
    </row>
    <row r="5" spans="2:8" ht="30" customHeight="1" x14ac:dyDescent="0.25">
      <c r="B5" s="15" t="s">
        <v>2</v>
      </c>
      <c r="C5" s="15" t="s">
        <v>15</v>
      </c>
      <c r="D5" s="15" t="s">
        <v>22</v>
      </c>
      <c r="E5" s="16" t="s">
        <v>27</v>
      </c>
      <c r="F5" s="16" t="s">
        <v>29</v>
      </c>
      <c r="G5" s="15" t="s">
        <v>31</v>
      </c>
      <c r="H5" s="15" t="s">
        <v>32</v>
      </c>
    </row>
    <row r="6" spans="2:8" ht="30" customHeight="1" x14ac:dyDescent="0.25">
      <c r="B6" s="6" t="s">
        <v>3</v>
      </c>
      <c r="C6" s="24" t="s">
        <v>16</v>
      </c>
      <c r="D6" s="6" t="s">
        <v>23</v>
      </c>
      <c r="E6" s="25">
        <f ca="1">TODAY()-30</f>
        <v>43177</v>
      </c>
      <c r="F6" s="25">
        <f ca="1">TODAY()+30</f>
        <v>43237</v>
      </c>
      <c r="G6" s="9">
        <f>Atribuições[[#This Row],[Porcentagem]]</f>
        <v>1</v>
      </c>
      <c r="H6" s="21">
        <v>1</v>
      </c>
    </row>
    <row r="7" spans="2:8" ht="30" customHeight="1" x14ac:dyDescent="0.25">
      <c r="B7" s="6" t="s">
        <v>4</v>
      </c>
      <c r="C7" s="24" t="s">
        <v>16</v>
      </c>
      <c r="D7" s="6" t="s">
        <v>24</v>
      </c>
      <c r="E7" s="25">
        <f ca="1">TODAY()-20</f>
        <v>43187</v>
      </c>
      <c r="F7" s="25">
        <f ca="1">TODAY()+60</f>
        <v>43267</v>
      </c>
      <c r="G7" s="9">
        <f>Atribuições[[#This Row],[Porcentagem]]</f>
        <v>0.1</v>
      </c>
      <c r="H7" s="21">
        <v>0.1</v>
      </c>
    </row>
    <row r="8" spans="2:8" ht="30" customHeight="1" x14ac:dyDescent="0.25">
      <c r="B8" s="6" t="s">
        <v>5</v>
      </c>
      <c r="C8" s="24" t="s">
        <v>16</v>
      </c>
      <c r="D8" s="6" t="s">
        <v>24</v>
      </c>
      <c r="E8" s="25">
        <f ca="1">TODAY()-15</f>
        <v>43192</v>
      </c>
      <c r="F8" s="25">
        <f ca="1">TODAY()+42</f>
        <v>43249</v>
      </c>
      <c r="G8" s="9">
        <f>Atribuições[[#This Row],[Porcentagem]]</f>
        <v>0.8</v>
      </c>
      <c r="H8" s="21">
        <v>0.8</v>
      </c>
    </row>
    <row r="9" spans="2:8" ht="30" customHeight="1" x14ac:dyDescent="0.25">
      <c r="B9" s="6" t="s">
        <v>6</v>
      </c>
      <c r="C9" s="24" t="s">
        <v>16</v>
      </c>
      <c r="D9" s="6" t="s">
        <v>25</v>
      </c>
      <c r="E9" s="25">
        <f ca="1">TODAY()-60</f>
        <v>43147</v>
      </c>
      <c r="F9" s="25">
        <f ca="1">TODAY()+40</f>
        <v>43247</v>
      </c>
      <c r="G9" s="9">
        <f>Atribuições[[#This Row],[Porcentagem]]</f>
        <v>0.2</v>
      </c>
      <c r="H9" s="21">
        <v>0.2</v>
      </c>
    </row>
    <row r="10" spans="2:8" ht="30" customHeight="1" x14ac:dyDescent="0.25">
      <c r="B10" s="6" t="s">
        <v>7</v>
      </c>
      <c r="C10" s="24" t="s">
        <v>16</v>
      </c>
      <c r="D10" s="6" t="s">
        <v>23</v>
      </c>
      <c r="E10" s="25">
        <f ca="1">TODAY()-25</f>
        <v>43182</v>
      </c>
      <c r="F10" s="25">
        <f ca="1">TODAY()+20</f>
        <v>43227</v>
      </c>
      <c r="G10" s="9">
        <f>Atribuições[[#This Row],[Porcentagem]]</f>
        <v>0.5</v>
      </c>
      <c r="H10" s="21">
        <v>0.5</v>
      </c>
    </row>
    <row r="11" spans="2:8" ht="30" customHeight="1" x14ac:dyDescent="0.25">
      <c r="B11" s="6" t="s">
        <v>8</v>
      </c>
      <c r="C11" s="24" t="s">
        <v>16</v>
      </c>
      <c r="D11" s="6" t="s">
        <v>24</v>
      </c>
      <c r="E11" s="25">
        <f ca="1">TODAY()-34</f>
        <v>43173</v>
      </c>
      <c r="F11" s="25">
        <f ca="1">TODAY()+80</f>
        <v>43287</v>
      </c>
      <c r="G11" s="9">
        <f>Atribuições[[#This Row],[Porcentagem]]</f>
        <v>0.3</v>
      </c>
      <c r="H11" s="21">
        <v>0.3</v>
      </c>
    </row>
    <row r="12" spans="2:8" ht="30" customHeight="1" x14ac:dyDescent="0.25">
      <c r="B12" s="6" t="s">
        <v>9</v>
      </c>
      <c r="C12" s="24" t="s">
        <v>16</v>
      </c>
      <c r="D12" s="6" t="s">
        <v>25</v>
      </c>
      <c r="E12" s="25">
        <f ca="1">TODAY()-22</f>
        <v>43185</v>
      </c>
      <c r="F12" s="25">
        <f ca="1">TODAY()+24</f>
        <v>43231</v>
      </c>
      <c r="G12" s="9">
        <f>Atribuições[[#This Row],[Porcentagem]]</f>
        <v>0.35</v>
      </c>
      <c r="H12" s="21">
        <v>0.35</v>
      </c>
    </row>
    <row r="13" spans="2:8" ht="30" customHeight="1" x14ac:dyDescent="0.25">
      <c r="B13" s="6" t="s">
        <v>10</v>
      </c>
      <c r="C13" s="24" t="s">
        <v>16</v>
      </c>
      <c r="D13" s="6" t="s">
        <v>26</v>
      </c>
      <c r="E13" s="25">
        <f ca="1">TODAY()-10</f>
        <v>43197</v>
      </c>
      <c r="F13" s="25">
        <f ca="1">TODAY()+50</f>
        <v>43257</v>
      </c>
      <c r="G13" s="9">
        <f>Atribuições[[#This Row],[Porcentagem]]</f>
        <v>0.4</v>
      </c>
      <c r="H13" s="21">
        <v>0.4</v>
      </c>
    </row>
    <row r="14" spans="2:8" ht="30" customHeight="1" x14ac:dyDescent="0.25">
      <c r="B14" s="6" t="s">
        <v>11</v>
      </c>
      <c r="C14" s="24" t="s">
        <v>16</v>
      </c>
      <c r="D14" s="6" t="s">
        <v>23</v>
      </c>
      <c r="E14" s="25">
        <f ca="1">TODAY()-10</f>
        <v>43197</v>
      </c>
      <c r="F14" s="25">
        <f ca="1">TODAY()+18</f>
        <v>43225</v>
      </c>
      <c r="G14" s="9">
        <f>Atribuições[[#This Row],[Porcentagem]]</f>
        <v>0.75</v>
      </c>
      <c r="H14" s="21">
        <v>0.75</v>
      </c>
    </row>
    <row r="15" spans="2:8" ht="30" customHeight="1" x14ac:dyDescent="0.25">
      <c r="B15" s="6" t="s">
        <v>12</v>
      </c>
      <c r="C15" s="24" t="s">
        <v>17</v>
      </c>
      <c r="D15" s="6" t="s">
        <v>26</v>
      </c>
      <c r="E15" s="25">
        <f ca="1">TODAY()-50</f>
        <v>43157</v>
      </c>
      <c r="F15" s="25">
        <f ca="1">TODAY()+60</f>
        <v>43267</v>
      </c>
      <c r="G15" s="9">
        <f>Atribuições[[#This Row],[Porcentagem]]</f>
        <v>0.5</v>
      </c>
      <c r="H15" s="21">
        <v>0.5</v>
      </c>
    </row>
    <row r="16" spans="2:8" ht="30" customHeight="1" x14ac:dyDescent="0.25">
      <c r="B16" s="6" t="s">
        <v>13</v>
      </c>
      <c r="C16" s="24" t="s">
        <v>17</v>
      </c>
      <c r="D16" s="6" t="s">
        <v>25</v>
      </c>
      <c r="E16" s="25">
        <f ca="1">TODAY()-13</f>
        <v>43194</v>
      </c>
      <c r="F16" s="25">
        <f ca="1">TODAY()+55</f>
        <v>43262</v>
      </c>
      <c r="G16" s="9">
        <f>Atribuições[[#This Row],[Porcentagem]]</f>
        <v>0.55000000000000004</v>
      </c>
      <c r="H16" s="21">
        <v>0.55000000000000004</v>
      </c>
    </row>
    <row r="17" spans="2:8" ht="30" customHeight="1" x14ac:dyDescent="0.25">
      <c r="B17" s="6" t="s">
        <v>14</v>
      </c>
      <c r="C17" s="24" t="s">
        <v>18</v>
      </c>
      <c r="D17" s="6" t="s">
        <v>23</v>
      </c>
      <c r="E17" s="25">
        <f ca="1">TODAY()-28</f>
        <v>43179</v>
      </c>
      <c r="F17" s="25">
        <f ca="1">TODAY()+44</f>
        <v>43251</v>
      </c>
      <c r="G17" s="9">
        <f>Atribuições[[#This Row],[Porcentagem]]</f>
        <v>0.6</v>
      </c>
      <c r="H17" s="21">
        <v>0.6</v>
      </c>
    </row>
  </sheetData>
  <mergeCells count="3">
    <mergeCell ref="D2:E2"/>
    <mergeCell ref="B1:C2"/>
    <mergeCell ref="D1:H1"/>
  </mergeCells>
  <conditionalFormatting sqref="B6:H17">
    <cfRule type="expression" dxfId="66" priority="2" stopIfTrue="1">
      <formula>$G6=1</formula>
    </cfRule>
    <cfRule type="expression" dxfId="65" priority="3" stopIfTrue="1">
      <formula>(RealçarRegra)*($F6&lt;=TODAY()+VerificarData)*($F6&gt;=TODAY())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64" priority="5">
      <formula>$D$3="Sem Realce"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Selecione um intervalo na lista. Selecione Cancelar, pressione Alt+Seta para baixo para ver as opções e depois Seta para baixo e Enter para selecionar" prompt="Selecione um intervalo para as atribuições com vencimento em realce nesta célula. Pressione Alt+Seta para baixo para abrir a lista suspensa e depois Seta para baixo e Enter para selecionar" sqref="D3">
      <formula1>"SEM REALCE,DIAS,SEMANAS,MESES"</formula1>
    </dataValidation>
    <dataValidation type="list" errorStyle="warning" allowBlank="1" showInputMessage="1" showErrorMessage="1" error="Selecione um valor de intervalo na lista. Selecione Cancelar, pressione Alt+Seta para baixo para ver as opções e Seta para baixo e Enter para selecionar" prompt="Selecione um valor de intervalo para as atribuições com vencimento em realce nesta célula. Pressione Alt+Seta para baixo para abrir a lista suspensa e depois Seta para baixo e Enter para selecionar" sqref="C3">
      <formula1>"1,2,3,4,5,6,7,8,9,10,11,12,13,14,15,16,17,18,19,20,21,22,23,24,25,26,27,28,29,30"</formula1>
    </dataValidation>
    <dataValidation allowBlank="1" showInputMessage="1" showErrorMessage="1" prompt="Insira a atribuição nesta coluna, abaixo deste título. Use filtros de cabeçalho para encontrar entradas específicas" sqref="B5"/>
    <dataValidation allowBlank="1" showInputMessage="1" showErrorMessage="1" prompt="Insira o curso nesta coluna, abaixo deste título" sqref="C5"/>
    <dataValidation allowBlank="1" showInputMessage="1" showErrorMessage="1" prompt="Insira o instrutor nesta coluna, abaixo deste título" sqref="D5"/>
    <dataValidation allowBlank="1" showInputMessage="1" showErrorMessage="1" prompt="Insira a data de Início nesta coluna, abaixo deste título" sqref="E5"/>
    <dataValidation allowBlank="1" showInputMessage="1" showErrorMessage="1" prompt="Insira a data de conclusão nesta coluna, abaixo deste título" sqref="F5"/>
    <dataValidation allowBlank="1" showInputMessage="1" showErrorMessage="1" prompt="Uma barra de progresso é atualizada automaticamente nessa coluna, abaixo deste título" sqref="G5"/>
    <dataValidation allowBlank="1" showInputMessage="1" showErrorMessage="1" prompt="Insira a porcentagem concluída nesta coluna, abaixo deste título" sqref="H5"/>
    <dataValidation allowBlank="1" showInputMessage="1" showErrorMessage="1" prompt="Selecione um critério para as atribuições &quot;Com conclusão em&quot; nas células C3 e D3 à direita" sqref="B3"/>
    <dataValidation allowBlank="1" showInputMessage="1" showErrorMessage="1" prompt="O título desta planilha está nesta célula. A legenda da barra de cores de conclusão ocupa as células de F2 a H2. O link de navegação para a planilha Detalhes da Atribuição está na célula D1" sqref="B1:C2"/>
    <dataValidation allowBlank="1" showInputMessage="1" showErrorMessage="1" prompt="A legenda da barra de cores de conclusão ocupa as células à direita. As barras de cores são atualizadas automaticamente na coluna Progresso, na tabela de Atribuição" sqref="D2:E2"/>
    <dataValidation allowBlank="1" showInputMessage="1" showErrorMessage="1" prompt="Crie um Agendamento de atribuição nesta planilha. Insira os detalhes na tabela Atribuições, começando na célula B5 desta planilha" sqref="A1"/>
    <dataValidation allowBlank="1" showInputMessage="1" showErrorMessage="1" prompt="Quando o progresso da atribuição for maior que ou igual a 0% e menor que 40%, ele será realçado com as cores RGB R=123 G=209 B=255" sqref="F2"/>
    <dataValidation allowBlank="1" showInputMessage="1" showErrorMessage="1" prompt="Quando o progresso da atribuição for maior que 40% e menor que 75%, ele será realçado com as cores RGB R=188 G=222 B=182" sqref="G2"/>
    <dataValidation allowBlank="1" showInputMessage="1" showErrorMessage="1" prompt="Quando o progresso da atribuição for maior que 75% e menor que 99%, ele será realçado com as cores RGB R=254 G=198 B=11" sqref="H2"/>
    <dataValidation allowBlank="1" showInputMessage="1" showErrorMessage="1" prompt="Link de navegação para a planilha Detalhes da Atribuição" sqref="D1"/>
  </dataValidations>
  <hyperlinks>
    <hyperlink ref="D1:H1" location="'Detalhes da Atribuição'!A1" tooltip="Selecione para navegar até a planilha Detalhes da Atribuição" display="DETALHES DA ATRIBUIÇÃO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22"/>
  <sheetViews>
    <sheetView showGridLines="0" zoomScaleNormal="100" workbookViewId="0"/>
  </sheetViews>
  <sheetFormatPr defaultRowHeight="30" customHeight="1" x14ac:dyDescent="0.25"/>
  <cols>
    <col min="1" max="1" width="2.7109375" style="4" customWidth="1"/>
    <col min="2" max="2" width="19" style="1" customWidth="1"/>
    <col min="3" max="3" width="26.140625" style="8" customWidth="1"/>
    <col min="4" max="4" width="23.5703125" style="7" customWidth="1"/>
    <col min="5" max="5" width="16.28515625" style="6" customWidth="1"/>
    <col min="6" max="6" width="18.7109375" style="6" customWidth="1"/>
    <col min="7" max="7" width="14.7109375" style="6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30" t="s">
        <v>33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40</v>
      </c>
      <c r="M1" s="31"/>
      <c r="N1" s="31"/>
    </row>
    <row r="2" spans="1:15" ht="50.1" customHeight="1" x14ac:dyDescent="0.25">
      <c r="A2"/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3.25" x14ac:dyDescent="0.25">
      <c r="A3" s="2"/>
      <c r="B3" s="3" t="s">
        <v>22</v>
      </c>
      <c r="C3" s="3" t="s">
        <v>15</v>
      </c>
      <c r="D3" s="3" t="s">
        <v>2</v>
      </c>
      <c r="E3" s="3" t="s">
        <v>27</v>
      </c>
      <c r="F3" s="3" t="s">
        <v>29</v>
      </c>
      <c r="G3" s="3" t="s">
        <v>31</v>
      </c>
      <c r="I3" s="32" t="s">
        <v>36</v>
      </c>
      <c r="J3" s="32"/>
      <c r="K3" s="32" t="s">
        <v>38</v>
      </c>
      <c r="L3" s="32"/>
      <c r="M3" s="32" t="s">
        <v>41</v>
      </c>
      <c r="N3" s="32"/>
      <c r="O3" s="32"/>
    </row>
    <row r="4" spans="1:15" ht="15.75" x14ac:dyDescent="0.25">
      <c r="B4" s="34" t="s">
        <v>23</v>
      </c>
      <c r="C4" s="34" t="s">
        <v>16</v>
      </c>
      <c r="D4" s="28" t="s">
        <v>3</v>
      </c>
      <c r="E4" s="26">
        <v>43177</v>
      </c>
      <c r="F4" s="26">
        <v>43237</v>
      </c>
      <c r="G4" s="27">
        <v>1</v>
      </c>
      <c r="I4" s="32"/>
      <c r="J4" s="32"/>
      <c r="K4" s="32"/>
      <c r="L4" s="32"/>
      <c r="M4" s="32"/>
      <c r="N4" s="32"/>
      <c r="O4" s="32"/>
    </row>
    <row r="5" spans="1:15" ht="15.75" x14ac:dyDescent="0.25">
      <c r="B5" s="35"/>
      <c r="C5" s="35"/>
      <c r="D5" s="28" t="s">
        <v>7</v>
      </c>
      <c r="E5" s="26">
        <v>43182</v>
      </c>
      <c r="F5" s="26">
        <v>43227</v>
      </c>
      <c r="G5" s="27">
        <v>0.5</v>
      </c>
      <c r="I5" s="32"/>
      <c r="J5" s="32"/>
      <c r="K5" s="32"/>
      <c r="L5" s="32"/>
      <c r="M5" s="32"/>
      <c r="N5" s="32"/>
      <c r="O5" s="32"/>
    </row>
    <row r="6" spans="1:15" ht="15.75" x14ac:dyDescent="0.25">
      <c r="B6" s="35"/>
      <c r="C6" s="35"/>
      <c r="D6" s="28" t="s">
        <v>11</v>
      </c>
      <c r="E6" s="26">
        <v>43197</v>
      </c>
      <c r="F6" s="26">
        <v>43225</v>
      </c>
      <c r="G6" s="27">
        <v>0.75</v>
      </c>
      <c r="I6" s="32"/>
      <c r="J6" s="32"/>
      <c r="K6" s="32"/>
      <c r="L6" s="32"/>
      <c r="M6" s="32"/>
      <c r="N6" s="32"/>
      <c r="O6" s="32"/>
    </row>
    <row r="7" spans="1:15" ht="15.75" x14ac:dyDescent="0.25">
      <c r="B7" s="35"/>
      <c r="C7" s="28" t="s">
        <v>18</v>
      </c>
      <c r="D7" s="28" t="s">
        <v>14</v>
      </c>
      <c r="E7" s="26">
        <v>43179</v>
      </c>
      <c r="F7" s="26">
        <v>43251</v>
      </c>
      <c r="G7" s="27">
        <v>0.6</v>
      </c>
      <c r="I7" s="32"/>
      <c r="J7" s="32"/>
      <c r="K7" s="32"/>
      <c r="L7" s="32"/>
      <c r="M7" s="32"/>
      <c r="N7" s="32"/>
      <c r="O7" s="32"/>
    </row>
    <row r="8" spans="1:15" ht="15.75" x14ac:dyDescent="0.25">
      <c r="B8" s="34" t="s">
        <v>24</v>
      </c>
      <c r="C8" s="34" t="s">
        <v>16</v>
      </c>
      <c r="D8" s="28" t="s">
        <v>4</v>
      </c>
      <c r="E8" s="26">
        <v>43187</v>
      </c>
      <c r="F8" s="26">
        <v>43267</v>
      </c>
      <c r="G8" s="27">
        <v>0.1</v>
      </c>
      <c r="I8" s="32"/>
      <c r="J8" s="32"/>
      <c r="K8" s="32"/>
      <c r="L8" s="32"/>
      <c r="M8" s="32"/>
      <c r="N8" s="32"/>
      <c r="O8" s="32"/>
    </row>
    <row r="9" spans="1:15" ht="15.75" x14ac:dyDescent="0.25">
      <c r="B9" s="35"/>
      <c r="C9" s="35"/>
      <c r="D9" s="28" t="s">
        <v>5</v>
      </c>
      <c r="E9" s="26">
        <v>43192</v>
      </c>
      <c r="F9" s="26">
        <v>43249</v>
      </c>
      <c r="G9" s="27">
        <v>0.8</v>
      </c>
      <c r="I9" s="32"/>
      <c r="J9" s="32"/>
      <c r="K9" s="32"/>
      <c r="L9" s="32"/>
      <c r="M9" s="32"/>
      <c r="N9" s="32"/>
      <c r="O9" s="32"/>
    </row>
    <row r="10" spans="1:15" ht="15.75" x14ac:dyDescent="0.25">
      <c r="B10" s="35"/>
      <c r="C10" s="35"/>
      <c r="D10" s="28" t="s">
        <v>8</v>
      </c>
      <c r="E10" s="26">
        <v>43173</v>
      </c>
      <c r="F10" s="26">
        <v>43287</v>
      </c>
      <c r="G10" s="27">
        <v>0.3</v>
      </c>
      <c r="I10" s="32"/>
      <c r="J10" s="32"/>
      <c r="K10" s="32"/>
      <c r="L10" s="32"/>
      <c r="M10" s="32"/>
      <c r="N10" s="32"/>
      <c r="O10" s="32"/>
    </row>
    <row r="11" spans="1:15" ht="15.75" x14ac:dyDescent="0.25">
      <c r="B11" s="34" t="s">
        <v>25</v>
      </c>
      <c r="C11" s="35" t="s">
        <v>16</v>
      </c>
      <c r="D11" s="28" t="s">
        <v>6</v>
      </c>
      <c r="E11" s="26">
        <v>43147</v>
      </c>
      <c r="F11" s="26">
        <v>43247</v>
      </c>
      <c r="G11" s="27">
        <v>0.2</v>
      </c>
      <c r="I11" s="32"/>
      <c r="J11" s="32"/>
      <c r="K11" s="32"/>
      <c r="L11" s="32"/>
      <c r="M11" s="32"/>
      <c r="N11" s="32"/>
      <c r="O11" s="32"/>
    </row>
    <row r="12" spans="1:15" ht="15.75" x14ac:dyDescent="0.25">
      <c r="B12" s="35"/>
      <c r="C12" s="35"/>
      <c r="D12" s="28" t="s">
        <v>9</v>
      </c>
      <c r="E12" s="26">
        <v>43185</v>
      </c>
      <c r="F12" s="26">
        <v>43231</v>
      </c>
      <c r="G12" s="27">
        <v>0.35</v>
      </c>
      <c r="I12" s="32"/>
      <c r="J12" s="32"/>
      <c r="K12" s="32"/>
      <c r="L12" s="32"/>
      <c r="M12" s="32"/>
      <c r="N12" s="32"/>
      <c r="O12" s="32"/>
    </row>
    <row r="13" spans="1:15" ht="15.75" x14ac:dyDescent="0.25">
      <c r="B13" s="35"/>
      <c r="C13" s="28" t="s">
        <v>17</v>
      </c>
      <c r="D13" s="28" t="s">
        <v>13</v>
      </c>
      <c r="E13" s="26">
        <v>43194</v>
      </c>
      <c r="F13" s="26">
        <v>43262</v>
      </c>
      <c r="G13" s="27">
        <v>0.55000000000000004</v>
      </c>
      <c r="I13" s="32" t="s">
        <v>37</v>
      </c>
      <c r="J13" s="32"/>
      <c r="K13" s="32" t="s">
        <v>39</v>
      </c>
      <c r="L13" s="32"/>
    </row>
    <row r="14" spans="1:15" ht="15.75" x14ac:dyDescent="0.25">
      <c r="B14" s="34" t="s">
        <v>26</v>
      </c>
      <c r="C14" s="28" t="s">
        <v>16</v>
      </c>
      <c r="D14" s="28" t="s">
        <v>10</v>
      </c>
      <c r="E14" s="26">
        <v>43197</v>
      </c>
      <c r="F14" s="26">
        <v>43257</v>
      </c>
      <c r="G14" s="27">
        <v>0.4</v>
      </c>
      <c r="K14" s="17"/>
      <c r="L14" s="17"/>
    </row>
    <row r="15" spans="1:15" ht="15.75" x14ac:dyDescent="0.25">
      <c r="B15" s="35"/>
      <c r="C15" s="28" t="s">
        <v>17</v>
      </c>
      <c r="D15" s="28" t="s">
        <v>12</v>
      </c>
      <c r="E15" s="26">
        <v>43157</v>
      </c>
      <c r="F15" s="26">
        <v>43267</v>
      </c>
      <c r="G15" s="27">
        <v>0.5</v>
      </c>
      <c r="I15" s="17"/>
      <c r="J15" s="17"/>
      <c r="K15" s="17"/>
      <c r="L15" s="17"/>
    </row>
    <row r="16" spans="1:15" ht="30" customHeight="1" x14ac:dyDescent="0.25">
      <c r="B16"/>
      <c r="C16"/>
      <c r="D16"/>
      <c r="E16"/>
      <c r="F16"/>
      <c r="G16"/>
      <c r="I16" s="17"/>
      <c r="J16" s="17"/>
      <c r="K16" s="17"/>
      <c r="L16" s="17"/>
    </row>
    <row r="17" spans="2:12" ht="30" customHeight="1" x14ac:dyDescent="0.25">
      <c r="B17"/>
      <c r="C17"/>
      <c r="D17"/>
      <c r="E17"/>
      <c r="F17"/>
      <c r="G17"/>
      <c r="I17" s="17"/>
      <c r="J17" s="17"/>
      <c r="K17" s="17"/>
      <c r="L17" s="17"/>
    </row>
    <row r="18" spans="2:12" ht="30" customHeight="1" x14ac:dyDescent="0.25">
      <c r="B18"/>
      <c r="C18"/>
      <c r="D18"/>
      <c r="E18"/>
      <c r="F18"/>
      <c r="G18"/>
      <c r="I18" s="17"/>
      <c r="J18" s="17"/>
      <c r="K18" s="17"/>
      <c r="L18" s="17"/>
    </row>
    <row r="19" spans="2:12" ht="30" customHeight="1" x14ac:dyDescent="0.25">
      <c r="B19"/>
      <c r="C19"/>
      <c r="D19"/>
      <c r="I19" s="17"/>
      <c r="J19" s="17"/>
      <c r="K19" s="17"/>
      <c r="L19" s="17"/>
    </row>
    <row r="20" spans="2:12" ht="30" customHeight="1" x14ac:dyDescent="0.25">
      <c r="B20"/>
      <c r="C20"/>
      <c r="D20"/>
      <c r="I20" s="17"/>
      <c r="J20" s="17"/>
      <c r="K20" s="17"/>
      <c r="L20" s="17"/>
    </row>
    <row r="21" spans="2:12" ht="30" customHeight="1" x14ac:dyDescent="0.25">
      <c r="F21" s="6" t="s">
        <v>35</v>
      </c>
      <c r="I21" s="17"/>
      <c r="J21" s="17"/>
      <c r="K21" s="17"/>
      <c r="L21" s="17"/>
    </row>
    <row r="22" spans="2:12" ht="30" customHeight="1" x14ac:dyDescent="0.25">
      <c r="I22" s="17"/>
      <c r="J22" s="17"/>
      <c r="K22" s="17"/>
      <c r="L22" s="17"/>
    </row>
  </sheetData>
  <mergeCells count="14">
    <mergeCell ref="B4:B7"/>
    <mergeCell ref="B8:B10"/>
    <mergeCell ref="B11:B13"/>
    <mergeCell ref="B14:B15"/>
    <mergeCell ref="L1:N1"/>
    <mergeCell ref="I13:J13"/>
    <mergeCell ref="K13:L13"/>
    <mergeCell ref="B2:O2"/>
    <mergeCell ref="I3:J12"/>
    <mergeCell ref="K3:L12"/>
    <mergeCell ref="M3:O12"/>
    <mergeCell ref="B1:K1"/>
    <mergeCell ref="C4:C6"/>
    <mergeCell ref="C8:C12"/>
  </mergeCells>
  <dataValidations count="3">
    <dataValidation allowBlank="1" showInputMessage="1" showErrorMessage="1" prompt="Os detalhes da atribuição são atualizados automaticamente na Tabela Dinâmica Atribuições desta planilha. O link de navegação para a planilha Agendamento de Atribuição está na célula L1" sqref="A1"/>
    <dataValidation allowBlank="1" showInputMessage="1" showErrorMessage="1" prompt="O título está nesta célula. O link de navegação para a planilha Agendamento de Atribuição está na célula à direita. As instruções estão na célula abaixo" sqref="B1:K1"/>
    <dataValidation allowBlank="1" showInputMessage="1" showErrorMessage="1" prompt="O link de navegação para a planilha Agendamento de Atribuição está nesta célula" sqref="L1:N1"/>
  </dataValidations>
  <hyperlinks>
    <hyperlink ref="L1:N1" location="'Agendamento de Atribuição'!A1" tooltip="Selecione para navegar até a planilha Agendamento de Atribuição" display="&lt; AGENDAMENTO DE ATRIBUIÇÃO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Agendamento de Atribuição</vt:lpstr>
      <vt:lpstr>Detalhes da Atribuição</vt:lpstr>
      <vt:lpstr>'Agendamento de Atribuição'!Detalhes_da_Atribuição</vt:lpstr>
      <vt:lpstr>'Agendamento de Atribuição'!Titulos_de_impressao</vt:lpstr>
      <vt:lpstr>'Detalhes da Atribuição'!Titulos_de_impressao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