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refreshAllConnections="1"/>
  <bookViews>
    <workbookView xWindow="0" yWindow="0" windowWidth="25200" windowHeight="12570"/>
  </bookViews>
  <sheets>
    <sheet name="Müügiandmed" sheetId="1" r:id="rId1"/>
    <sheet name="Müügiaruanne" sheetId="3" r:id="rId2"/>
    <sheet name="Laoseis" sheetId="2" r:id="rId3"/>
  </sheets>
  <definedNames>
    <definedName name="_xlnm.Print_Area" localSheetId="2">Laoseis!$B:$C</definedName>
    <definedName name="_xlnm.Print_Area" localSheetId="0">Müügiandmed!$B:$J</definedName>
    <definedName name="_xlnm.Print_Area" localSheetId="1">Müügiaruanne!$B:$G</definedName>
    <definedName name="_xlnm.Print_Titles" localSheetId="2">Laoseis!$8:$8</definedName>
    <definedName name="_xlnm.Print_Titles" localSheetId="0">Müügiandmed!$8:$8</definedName>
    <definedName name="_xlnm.Print_Titles" localSheetId="1">Müügiaruanne!$8:$8</definedName>
    <definedName name="TN">tblLaoseis[SKU/TOOTENUMBER]</definedName>
    <definedName name="TN_Kirjeldus">tblLaoseis[KIRJELDUS]</definedName>
    <definedName name="TT_EndRow">COUNTA(Müügiaruanne!$G:$G)+TT_StartRow-3</definedName>
    <definedName name="TT_StartRow">ROW(INDEX(Müügiaruanne!$G:$G,MATCH("*",Müügiaruanne!$G:$G,0),1))+1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10" i="1" l="1"/>
  <c r="J10" i="1"/>
  <c r="I11" i="1"/>
  <c r="J11" i="1"/>
  <c r="I12" i="1"/>
  <c r="J12" i="1"/>
  <c r="I13" i="1"/>
  <c r="J13" i="1"/>
  <c r="I9" i="1" l="1"/>
  <c r="J9" i="1" s="1"/>
</calcChain>
</file>

<file path=xl/sharedStrings.xml><?xml version="1.0" encoding="utf-8"?>
<sst xmlns="http://schemas.openxmlformats.org/spreadsheetml/2006/main" count="51" uniqueCount="38">
  <si>
    <t>Tekk</t>
  </si>
  <si>
    <t>Padi</t>
  </si>
  <si>
    <t>Linad</t>
  </si>
  <si>
    <t>Kandiline taldrik</t>
  </si>
  <si>
    <t>Ümmargune taldrik</t>
  </si>
  <si>
    <t>Kauss, suur</t>
  </si>
  <si>
    <t>Kauss, väike</t>
  </si>
  <si>
    <t>Ümmargune taldrik, väike</t>
  </si>
  <si>
    <t>Kahvel, väike</t>
  </si>
  <si>
    <t>Lusikas, väike</t>
  </si>
  <si>
    <t>Lusikas, suur</t>
  </si>
  <si>
    <t>Kahvel, suur</t>
  </si>
  <si>
    <t>Võinuga, väike</t>
  </si>
  <si>
    <t>Võinuga, suur</t>
  </si>
  <si>
    <t>Laudlina, 10x5</t>
  </si>
  <si>
    <t>Laudlina, 8x5</t>
  </si>
  <si>
    <t>Laudlina, 8x8</t>
  </si>
  <si>
    <t>Laudlina, 6x6</t>
  </si>
  <si>
    <t>Laudlina, 6x4</t>
  </si>
  <si>
    <t>Laudlina, 4x4</t>
  </si>
  <si>
    <t>Ümmargune laudlina, 3 m</t>
  </si>
  <si>
    <t>Ümmargune laudlina, 2,5 m</t>
  </si>
  <si>
    <t>Ümmargune laudlina, 1,8 m</t>
  </si>
  <si>
    <t>KUUPÄEV</t>
  </si>
  <si>
    <t>KELLAAEG</t>
  </si>
  <si>
    <t>TEHINGUNUMBER</t>
  </si>
  <si>
    <t>SKU/TOOTENUMBER</t>
  </si>
  <si>
    <t>KIRJELDUS</t>
  </si>
  <si>
    <t>MÜÜGIMAHT</t>
  </si>
  <si>
    <t>MAKSUPROTSENT</t>
  </si>
  <si>
    <t>KÄIBEMAKS</t>
  </si>
  <si>
    <t>KOKKU</t>
  </si>
  <si>
    <t xml:space="preserve"> </t>
  </si>
  <si>
    <t>KASSARAAMAT, MÜÜK PÄEVAS</t>
  </si>
  <si>
    <t>Üldkokkuvõte</t>
  </si>
  <si>
    <t>Müügimaht</t>
  </si>
  <si>
    <t>Käibemaks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</si>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</sst>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7" formatCode="#,##0.00\ &quot;€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1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167" fontId="0" fillId="3" borderId="0" xfId="0" applyNumberFormat="1" applyFont="1" applyFill="1" applyBorder="1" applyAlignment="1">
      <alignment horizontal="right" vertical="center" indent="2"/>
    </xf>
    <xf numFmtId="167" fontId="0" fillId="4" borderId="0" xfId="0" applyNumberFormat="1" applyFont="1" applyFill="1" applyBorder="1" applyAlignment="1">
      <alignment horizontal="right" vertical="center" indent="2"/>
    </xf>
    <xf numFmtId="167" fontId="0" fillId="0" borderId="0" xfId="0" applyNumberFormat="1" applyFill="1">
      <alignment vertical="center"/>
    </xf>
    <xf numFmtId="167" fontId="0" fillId="4" borderId="1" xfId="0" applyNumberFormat="1" applyFill="1" applyBorder="1">
      <alignment vertical="center"/>
    </xf>
    <xf numFmtId="167" fontId="0" fillId="4" borderId="2" xfId="0" applyNumberFormat="1" applyFill="1" applyBorder="1">
      <alignment vertical="center"/>
    </xf>
    <xf numFmtId="167" fontId="0" fillId="4" borderId="3" xfId="0" applyNumberFormat="1" applyFill="1" applyBorder="1">
      <alignment vertical="center"/>
    </xf>
  </cellXfs>
  <cellStyles count="2">
    <cellStyle name="Normaallaad" xfId="0" builtinId="0" customBuiltin="1"/>
    <cellStyle name="Pealkiri 1" xfId="1" builtinId="16" customBuiltin="1"/>
  </cellStyles>
  <dxfs count="51">
    <dxf>
      <numFmt numFmtId="166" formatCode="#,##0.00\ &quot;EUR&quot;"/>
    </dxf>
    <dxf>
      <numFmt numFmtId="167" formatCode="#,##0.00\ &quot;€&quot;"/>
    </dxf>
    <dxf>
      <numFmt numFmtId="167" formatCode="#,##0.00\ &quot;€&quot;"/>
      <alignment horizontal="left" readingOrder="0"/>
    </dxf>
    <dxf>
      <numFmt numFmtId="167" formatCode="#,##0.00\ &quot;€&quot;"/>
      <border>
        <bottom style="thin">
          <color theme="0" tint="-0.14996795556505021"/>
        </bottom>
        <vertical/>
        <horizontal/>
      </border>
    </dxf>
    <dxf>
      <numFmt numFmtId="167" formatCode="#,##0.00\ &quot;€&quot;"/>
    </dxf>
    <dxf>
      <numFmt numFmtId="167" formatCode="#,##0.00\ &quot;€&quot;"/>
    </dxf>
    <dxf>
      <numFmt numFmtId="166" formatCode="#,##0.00\ &quot;EUR&quot;"/>
      <fill>
        <patternFill patternType="solid">
          <fgColor indexed="64"/>
          <bgColor rgb="FFEAEAEA"/>
        </patternFill>
      </fill>
    </dxf>
    <dxf>
      <numFmt numFmtId="166" formatCode="#,##0.00\ &quot;EUR&quot;"/>
      <fill>
        <patternFill patternType="solid">
          <fgColor indexed="64"/>
          <bgColor rgb="FFEAEAEA"/>
        </patternFill>
      </fill>
    </dxf>
    <dxf>
      <numFmt numFmtId="166" formatCode="#,##0.00\ &quot;EUR&quot;"/>
    </dxf>
    <dxf>
      <fill>
        <patternFill patternType="none">
          <bgColor auto="1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numFmt numFmtId="166" formatCode="#,##0.00\ &quot;EUR&quot;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thick">
          <color theme="0" tint="-0.34998626667073579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/>
        <i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50"/>
      <tableStyleElement type="headerRow" dxfId="49"/>
      <tableStyleElement type="totalRow" dxfId="48"/>
      <tableStyleElement type="lastColumn" dxfId="47"/>
    </tableStyle>
    <tableStyle name="Sales Report" table="0" count="8">
      <tableStyleElement type="wholeTable" dxfId="46"/>
      <tableStyleElement type="headerRow" dxfId="45"/>
      <tableStyleElement type="totalRow" dxfId="44"/>
      <tableStyleElement type="firstColumnSubheading" dxfId="43"/>
      <tableStyleElement type="secondColumnSubheading" dxfId="42"/>
      <tableStyleElement type="firstRowSubheading" dxfId="41"/>
      <tableStyleElement type="secondRowSubheading" dxfId="40"/>
      <tableStyleElement type="thirdRowSubheading" dxfId="39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aoseis!A1"/><Relationship Id="rId1" Type="http://schemas.openxmlformats.org/officeDocument/2006/relationships/hyperlink" Target="#M&#252;&#252;giaruann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Laoseis!A1"/><Relationship Id="rId1" Type="http://schemas.openxmlformats.org/officeDocument/2006/relationships/hyperlink" Target="#M&#252;&#252;giandme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&#252;&#252;giandmed!A1"/><Relationship Id="rId1" Type="http://schemas.openxmlformats.org/officeDocument/2006/relationships/hyperlink" Target="#M&#252;&#252;giaruann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455844</xdr:colOff>
      <xdr:row>2</xdr:row>
      <xdr:rowOff>204037</xdr:rowOff>
    </xdr:from>
    <xdr:to>
      <xdr:col>3</xdr:col>
      <xdr:colOff>1000124</xdr:colOff>
      <xdr:row>5</xdr:row>
      <xdr:rowOff>599</xdr:rowOff>
    </xdr:to>
    <xdr:sp macro="" textlink="">
      <xdr:nvSpPr>
        <xdr:cNvPr id="8" name="Müügiaruanne">
          <a:hlinkClick xmlns:r="http://schemas.openxmlformats.org/officeDocument/2006/relationships" r:id="rId1" tooltip="Klõpsake müügiaruande vaatamiseks"/>
        </xdr:cNvPr>
        <xdr:cNvSpPr/>
      </xdr:nvSpPr>
      <xdr:spPr>
        <a:xfrm>
          <a:off x="1751244" y="851737"/>
          <a:ext cx="1525355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MÜÜGIARUANNE</a:t>
          </a:r>
        </a:p>
      </xdr:txBody>
    </xdr:sp>
    <xdr:clientData fPrintsWithSheet="0"/>
  </xdr:twoCellAnchor>
  <xdr:twoCellAnchor>
    <xdr:from>
      <xdr:col>3</xdr:col>
      <xdr:colOff>1058302</xdr:colOff>
      <xdr:row>2</xdr:row>
      <xdr:rowOff>204037</xdr:rowOff>
    </xdr:from>
    <xdr:to>
      <xdr:col>4</xdr:col>
      <xdr:colOff>991626</xdr:colOff>
      <xdr:row>5</xdr:row>
      <xdr:rowOff>599</xdr:rowOff>
    </xdr:to>
    <xdr:sp macro="" textlink="">
      <xdr:nvSpPr>
        <xdr:cNvPr id="13" name="Laoseis">
          <a:hlinkClick xmlns:r="http://schemas.openxmlformats.org/officeDocument/2006/relationships" r:id="rId2" tooltip="Klõpsake laoseisu vaatamiseks"/>
        </xdr:cNvPr>
        <xdr:cNvSpPr/>
      </xdr:nvSpPr>
      <xdr:spPr>
        <a:xfrm>
          <a:off x="3334777" y="851737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LAOSEIS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Müügiandmed"/>
        <xdr:cNvGrpSpPr/>
      </xdr:nvGrpSpPr>
      <xdr:grpSpPr>
        <a:xfrm>
          <a:off x="219788" y="86218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istkülik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MÜÜGIANDMED</a:t>
            </a:r>
          </a:p>
        </xdr:txBody>
      </xdr:sp>
      <xdr:cxnSp macro="">
        <xdr:nvCxnSpPr>
          <xdr:cNvPr id="24" name="Sirgkonnektor 23" descr="Rida" title="Rid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1</xdr:row>
      <xdr:rowOff>9525</xdr:rowOff>
    </xdr:from>
    <xdr:to>
      <xdr:col>6</xdr:col>
      <xdr:colOff>866776</xdr:colOff>
      <xdr:row>4</xdr:row>
      <xdr:rowOff>0</xdr:rowOff>
    </xdr:to>
    <xdr:sp macro="" textlink="">
      <xdr:nvSpPr>
        <xdr:cNvPr id="9" name="Malli näpunäide" descr="Müügiaruande värskendamiseks paremklõpsake allolevat PivotTable-liigendtabelit ja seejärel käsku Värskenda." title="NÄPUNÄIDE"/>
        <xdr:cNvSpPr/>
      </xdr:nvSpPr>
      <xdr:spPr>
        <a:xfrm>
          <a:off x="6296026" y="200025"/>
          <a:ext cx="1752600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NÄPUNÄIDE: Müügiaruande värskendamiseks paremklõpsake allolevat PivotTable-liigendtabelit ja seejärel käsku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Värskenda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Müügiandmed">
          <a:hlinkClick xmlns:r="http://schemas.openxmlformats.org/officeDocument/2006/relationships" r:id="rId1" tooltip="Klõpsake müügiandmete vaatamiseks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MÜÜGIANDMED</a:t>
          </a:r>
        </a:p>
      </xdr:txBody>
    </xdr:sp>
    <xdr:clientData fPrintsWithSheet="0"/>
  </xdr:twoCellAnchor>
  <xdr:twoCellAnchor>
    <xdr:from>
      <xdr:col>2</xdr:col>
      <xdr:colOff>1209989</xdr:colOff>
      <xdr:row>2</xdr:row>
      <xdr:rowOff>190500</xdr:rowOff>
    </xdr:from>
    <xdr:to>
      <xdr:col>3</xdr:col>
      <xdr:colOff>343213</xdr:colOff>
      <xdr:row>4</xdr:row>
      <xdr:rowOff>206137</xdr:rowOff>
    </xdr:to>
    <xdr:sp macro="" textlink="">
      <xdr:nvSpPr>
        <xdr:cNvPr id="10" name="Laoseis">
          <a:hlinkClick xmlns:r="http://schemas.openxmlformats.org/officeDocument/2006/relationships" r:id="rId2" tooltip="Klõpsake laoseisu vaatamiseks"/>
        </xdr:cNvPr>
        <xdr:cNvSpPr/>
      </xdr:nvSpPr>
      <xdr:spPr>
        <a:xfrm>
          <a:off x="3343589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LAOSEIS</a:t>
          </a:r>
        </a:p>
      </xdr:txBody>
    </xdr:sp>
    <xdr:clientData fPrintsWithSheet="0"/>
  </xdr:twoCellAnchor>
  <xdr:twoCellAnchor>
    <xdr:from>
      <xdr:col>1</xdr:col>
      <xdr:colOff>1495425</xdr:colOff>
      <xdr:row>2</xdr:row>
      <xdr:rowOff>200025</xdr:rowOff>
    </xdr:from>
    <xdr:to>
      <xdr:col>2</xdr:col>
      <xdr:colOff>1143000</xdr:colOff>
      <xdr:row>4</xdr:row>
      <xdr:rowOff>217991</xdr:rowOff>
    </xdr:to>
    <xdr:grpSp>
      <xdr:nvGrpSpPr>
        <xdr:cNvPr id="11" name="Müügiaruanne"/>
        <xdr:cNvGrpSpPr/>
      </xdr:nvGrpSpPr>
      <xdr:grpSpPr>
        <a:xfrm>
          <a:off x="1714500" y="847725"/>
          <a:ext cx="1562100" cy="437066"/>
          <a:chOff x="219786" y="862187"/>
          <a:chExt cx="1552576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istkülik 11"/>
          <xdr:cNvSpPr/>
        </xdr:nvSpPr>
        <xdr:spPr>
          <a:xfrm>
            <a:off x="222404" y="862187"/>
            <a:ext cx="1549958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MÜÜGIARUANNE</a:t>
            </a:r>
          </a:p>
        </xdr:txBody>
      </xdr:sp>
      <xdr:cxnSp macro="">
        <xdr:nvCxnSpPr>
          <xdr:cNvPr id="13" name="Sirgkonnektor 12" descr="Rida" title="Rida"/>
          <xdr:cNvCxnSpPr/>
        </xdr:nvCxnSpPr>
        <xdr:spPr>
          <a:xfrm>
            <a:off x="219786" y="862187"/>
            <a:ext cx="1533642" cy="9519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1521931</xdr:colOff>
      <xdr:row>2</xdr:row>
      <xdr:rowOff>200025</xdr:rowOff>
    </xdr:from>
    <xdr:to>
      <xdr:col>2</xdr:col>
      <xdr:colOff>933449</xdr:colOff>
      <xdr:row>4</xdr:row>
      <xdr:rowOff>215662</xdr:rowOff>
    </xdr:to>
    <xdr:sp macro="" textlink="">
      <xdr:nvSpPr>
        <xdr:cNvPr id="11" name="Müügiaruanne">
          <a:hlinkClick xmlns:r="http://schemas.openxmlformats.org/officeDocument/2006/relationships" r:id="rId1" tooltip="Klõpsake müügiaruande vaatamiseks"/>
        </xdr:cNvPr>
        <xdr:cNvSpPr/>
      </xdr:nvSpPr>
      <xdr:spPr>
        <a:xfrm>
          <a:off x="1741006" y="847725"/>
          <a:ext cx="1535593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MÜÜGIARUANNE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Laoseis">
          <a:hlinkClick xmlns:r="http://schemas.openxmlformats.org/officeDocument/2006/relationships" r:id="rId2" tooltip="Klõpsake müügiandmete vaatamiseks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MÜÜGIANDMED</a:t>
          </a:r>
        </a:p>
      </xdr:txBody>
    </xdr:sp>
    <xdr:clientData fPrintsWithSheet="0"/>
  </xdr:twoCellAnchor>
  <xdr:twoCellAnchor>
    <xdr:from>
      <xdr:col>2</xdr:col>
      <xdr:colOff>1000125</xdr:colOff>
      <xdr:row>2</xdr:row>
      <xdr:rowOff>200951</xdr:rowOff>
    </xdr:from>
    <xdr:to>
      <xdr:col>2</xdr:col>
      <xdr:colOff>2466382</xdr:colOff>
      <xdr:row>4</xdr:row>
      <xdr:rowOff>217991</xdr:rowOff>
    </xdr:to>
    <xdr:grpSp>
      <xdr:nvGrpSpPr>
        <xdr:cNvPr id="17" name="Rühm 16"/>
        <xdr:cNvGrpSpPr/>
      </xdr:nvGrpSpPr>
      <xdr:grpSpPr>
        <a:xfrm>
          <a:off x="33432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istkülik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LAOSEIS</a:t>
            </a:r>
          </a:p>
        </xdr:txBody>
      </xdr:sp>
      <xdr:cxnSp macro="">
        <xdr:nvCxnSpPr>
          <xdr:cNvPr id="19" name="Sirgkonnektor 18" descr="Rida" title="Rid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k2offfsm03\fileshares\TemplateGallery\matthos\7-27%20Hand-off%20templates\Daily%20cash%20register%20sales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or" refreshedDate="41065.761417476853" createdVersion="4" refreshedVersion="4" minRefreshableVersion="3" recordCount="5">
  <cacheSource type="worksheet">
    <worksheetSource name="tblSalesData" r:id="rId2"/>
  </cacheSource>
  <cacheFields count="9">
    <cacheField name="KUUPÄEV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KELLAAEG" numFmtId="165">
      <sharedItems containsSemiMixedTypes="0" containsNonDate="0" containsDate="1" containsString="0" minDate="1899-12-30T10:30:00" maxDate="1899-12-30T11:45:00"/>
    </cacheField>
    <cacheField name="TEHINGUNUMBER" numFmtId="0">
      <sharedItems containsSemiMixedTypes="0" containsString="0" containsNumber="1" containsInteger="1" minValue="1001" maxValue="1005" count="5">
        <n v="1001"/>
        <n v="1002"/>
        <n v="1003"/>
        <n v="1004"/>
        <n v="1005"/>
      </sharedItems>
    </cacheField>
    <cacheField name="SKU/TOOTE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KIRJELDUS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MÜÜGIMAHT" numFmtId="164">
      <sharedItems containsSemiMixedTypes="0" containsString="0" containsNumber="1" minValue="2.95" maxValue="74.95"/>
    </cacheField>
    <cacheField name="MAKSUPROTSENT" numFmtId="10">
      <sharedItems containsSemiMixedTypes="0" containsString="0" containsNumber="1" minValue="0.05" maxValue="0.05"/>
    </cacheField>
    <cacheField name="KÄIBEMAKS" numFmtId="164">
      <sharedItems containsSemiMixedTypes="0" containsString="0" containsNumber="1" minValue="0.14750000000000002" maxValue="3.7475000000000005"/>
    </cacheField>
    <cacheField name="KOKKU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x v="0"/>
    <x v="0"/>
    <x v="0"/>
    <n v="74.95"/>
    <n v="0.05"/>
    <n v="3.7475000000000005"/>
    <n v="78.697500000000005"/>
  </r>
  <r>
    <x v="0"/>
    <d v="1899-12-30T10:33:00"/>
    <x v="1"/>
    <x v="1"/>
    <x v="1"/>
    <n v="34.99"/>
    <n v="0.05"/>
    <n v="1.7495000000000003"/>
    <n v="36.7395"/>
  </r>
  <r>
    <x v="0"/>
    <d v="1899-12-30T10:45:00"/>
    <x v="2"/>
    <x v="2"/>
    <x v="2"/>
    <n v="55.95"/>
    <n v="0.05"/>
    <n v="2.7975000000000003"/>
    <n v="58.747500000000002"/>
  </r>
  <r>
    <x v="0"/>
    <d v="1899-12-30T10:55:00"/>
    <x v="3"/>
    <x v="3"/>
    <x v="3"/>
    <n v="2.95"/>
    <n v="0.05"/>
    <n v="0.14750000000000002"/>
    <n v="3.0975000000000001"/>
  </r>
  <r>
    <x v="0"/>
    <d v="1899-12-30T11:45:00"/>
    <x v="4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name="KUUPÄEV"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name="SKU/TOOTENUMBER"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name="KIRJELDUS" axis="axisRow" compact="0" outline="0" showAll="0" defaultSubtotal="0">
      <items count="6">
        <item n="Tekk" sd="0" x="0"/>
        <item n="Padi" x="4"/>
        <item n="Ümmargune taldrik" x="2"/>
        <item n="Kandiline taldrik" x="3"/>
        <item n="Ümmargune laudlina, 1,8 m"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üügimaht" fld="5" baseField="0" baseItem="0" numFmtId="164"/>
    <dataField name="Käibemaks" fld="7" baseField="0" baseItem="0" numFmtId="164"/>
    <dataField name="Kokku" fld="8" baseField="0" baseItem="0" numFmtId="164"/>
  </dataFields>
  <formats count="14">
    <format dxfId="22">
      <pivotArea field="3" type="button" dataOnly="0" labelOnly="1" outline="0" axis="axisRow" fieldPosition="0"/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3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2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1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0">
      <pivotArea outline="0" collapsedLevelsAreSubtotals="1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">
      <pivotArea outline="0" collapsedLevelsAreSubtotals="1" fieldPosition="0"/>
    </format>
  </formats>
  <conditionalFormats count="8">
    <conditionalFormat priority="1">
      <pivotAreas count="1">
        <pivotArea type="data" outline="0" collapsedLevelsAreSubtotals="1" fieldPosition="0">
          <references count="3">
            <reference field="4294967294" count="1" selected="0">
              <x v="2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3">
            <reference field="4294967294" count="1" selected="0">
              <x v="2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3">
            <reference field="4294967294" count="1" selected="0">
              <x v="1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3">
            <reference field="4294967294" count="1" selected="0">
              <x v="1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5" selected="0">
              <x v="0"/>
              <x v="1"/>
              <x v="2"/>
              <x v="3"/>
              <x v="4"/>
            </reference>
            <reference field="4" count="5" selected="0">
              <x v="0"/>
              <x v="1"/>
              <x v="2"/>
              <x v="3"/>
              <x v="4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5" selected="0">
              <x v="0"/>
              <x v="1"/>
              <x v="2"/>
              <x v="3"/>
              <x v="4"/>
            </reference>
            <reference field="4" count="5" selected="0">
              <x v="0"/>
              <x v="1"/>
              <x v="2"/>
              <x v="3"/>
              <x v="4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5" selected="0">
              <x v="0"/>
              <x v="1"/>
              <x v="2"/>
              <x v="3"/>
              <x v="4"/>
            </reference>
            <reference field="4" count="5" selected="0">
              <x v="0"/>
              <x v="1"/>
              <x v="2"/>
              <x v="3"/>
              <x v="4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5" selected="0">
              <x v="0"/>
              <x v="1"/>
              <x v="2"/>
              <x v="3"/>
              <x v="4"/>
            </reference>
            <reference field="4" count="5" selected="0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Müügiandmed" displayName="tblMüügiandmed" ref="B8:J13">
  <autoFilter ref="B8:J13"/>
  <tableColumns count="9">
    <tableColumn id="1" name="KUUPÄEV" totalsRowLabel="Total" totalsRowDxfId="38"/>
    <tableColumn id="2" name="KELLAAEG" totalsRowDxfId="37"/>
    <tableColumn id="3" name="TEHINGUNUMBER" totalsRowDxfId="36"/>
    <tableColumn id="8" name="SKU/TOOTENUMBER" totalsRowDxfId="35"/>
    <tableColumn id="4" name="KIRJELDUS" dataDxfId="34" totalsRowDxfId="33">
      <calculatedColumnFormula>IFERROR(IF(ISNA(VLOOKUP(tblMüügiandmed[[#This Row],[SKU/TOOTENUMBER]],tblLaoseis[],2,0)),"",VLOOKUP(tblMüügiandmed[[#This Row],[SKU/TOOTENUMBER]],tblLaoseis[],2,0)),"Kirjeldust ei leitud")</calculatedColumnFormula>
    </tableColumn>
    <tableColumn id="5" name="MÜÜGIMAHT" dataDxfId="5" totalsRowDxfId="32"/>
    <tableColumn id="9" name="MAKSUPROTSENT" dataDxfId="4" totalsRowDxfId="31"/>
    <tableColumn id="6" name="KÄIBEMAKS" dataDxfId="3">
      <calculatedColumnFormula>tblMüügiandmed[[#This Row],[MÜÜGIMAHT]]*tblMüügiandmed[[#This Row],[MAKSUPROTSENT]]</calculatedColumnFormula>
    </tableColumn>
    <tableColumn id="7" name="KOKKU" totalsRowFunction="sum" dataDxfId="2">
      <calculatedColumnFormula>tblMüügiandmed[[#This Row],[MÜÜGIMAHT]]+tblMüügiandmed[[#This Row],[KÄIBEMAKS]]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Laoseis" displayName="tblLaoseis" ref="B8:C31" totalsRowShown="0" headerRowDxfId="9" dataDxfId="8">
  <tableColumns count="2">
    <tableColumn id="1" name="SKU/TOOTENUMBER" dataDxfId="7"/>
    <tableColumn id="2" name="KIRJELDUS" dataDxfId="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0.42578125" style="2" bestFit="1" customWidth="1"/>
    <col min="6" max="6" width="25.85546875" style="2" customWidth="1"/>
    <col min="7" max="7" width="18.42578125" style="5" customWidth="1"/>
    <col min="8" max="8" width="19.28515625" style="5" bestFit="1" customWidth="1"/>
    <col min="9" max="9" width="13.85546875" style="5" customWidth="1"/>
    <col min="10" max="10" width="16.285156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33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32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32</v>
      </c>
    </row>
    <row r="8" spans="2:11" ht="21" customHeight="1" x14ac:dyDescent="0.3">
      <c r="B8" s="27" t="s">
        <v>23</v>
      </c>
      <c r="C8" s="28" t="s">
        <v>24</v>
      </c>
      <c r="D8" s="28" t="s">
        <v>25</v>
      </c>
      <c r="E8" s="28" t="s">
        <v>26</v>
      </c>
      <c r="F8" s="28" t="s">
        <v>27</v>
      </c>
      <c r="G8" s="29" t="s">
        <v>28</v>
      </c>
      <c r="H8" s="29" t="s">
        <v>29</v>
      </c>
      <c r="I8" s="29" t="s">
        <v>30</v>
      </c>
      <c r="J8" s="29" t="s">
        <v>31</v>
      </c>
    </row>
    <row r="9" spans="2:11" ht="21" customHeight="1" x14ac:dyDescent="0.3">
      <c r="B9" s="30">
        <v>40940</v>
      </c>
      <c r="C9" s="31">
        <v>0.4375</v>
      </c>
      <c r="D9" s="32">
        <v>1001</v>
      </c>
      <c r="E9" s="33">
        <v>90001</v>
      </c>
      <c r="F9" s="32" t="str">
        <f>IFERROR(IF(ISNA(VLOOKUP(tblMüügiandmed[[#This Row],[SKU/TOOTENUMBER]],tblLaoseis[],2,0)),"",VLOOKUP(tblMüügiandmed[[#This Row],[SKU/TOOTENUMBER]],tblLaoseis[],2,0)),"Kirjeldust ei leitud")</f>
        <v>Tekk</v>
      </c>
      <c r="G9" s="35">
        <v>74.95</v>
      </c>
      <c r="H9" s="35">
        <v>0.05</v>
      </c>
      <c r="I9" s="36">
        <f>tblMüügiandmed[[#This Row],[MÜÜGIMAHT]]*tblMüügiandmed[[#This Row],[MAKSUPROTSENT]]</f>
        <v>3.7475000000000005</v>
      </c>
      <c r="J9" s="36">
        <f>tblMüügiandmed[[#This Row],[MÜÜGIMAHT]]+tblMüügiandmed[[#This Row],[KÄIBEMAKS]]</f>
        <v>78.697500000000005</v>
      </c>
    </row>
    <row r="10" spans="2:11" ht="21" customHeight="1" x14ac:dyDescent="0.3">
      <c r="B10" s="30">
        <v>40940</v>
      </c>
      <c r="C10" s="31">
        <v>0.43958333333333338</v>
      </c>
      <c r="D10" s="32">
        <v>1002</v>
      </c>
      <c r="E10" s="33">
        <v>90023</v>
      </c>
      <c r="F10" s="32" t="str">
        <f>IFERROR(IF(ISNA(VLOOKUP(tblMüügiandmed[[#This Row],[SKU/TOOTENUMBER]],tblLaoseis[],2,0)),"",VLOOKUP(tblMüügiandmed[[#This Row],[SKU/TOOTENUMBER]],tblLaoseis[],2,0)),"Kirjeldust ei leitud")</f>
        <v>Ümmargune laudlina, 1,8 m</v>
      </c>
      <c r="G10" s="35">
        <v>34.99</v>
      </c>
      <c r="H10" s="35">
        <v>0.05</v>
      </c>
      <c r="I10" s="36">
        <f>tblMüügiandmed[[#This Row],[MÜÜGIMAHT]]*tblMüügiandmed[[#This Row],[MAKSUPROTSENT]]</f>
        <v>1.7495000000000003</v>
      </c>
      <c r="J10" s="36">
        <f>tblMüügiandmed[[#This Row],[MÜÜGIMAHT]]+tblMüügiandmed[[#This Row],[KÄIBEMAKS]]</f>
        <v>36.7395</v>
      </c>
    </row>
    <row r="11" spans="2:11" ht="21" customHeight="1" x14ac:dyDescent="0.3">
      <c r="B11" s="30">
        <v>40940</v>
      </c>
      <c r="C11" s="31">
        <v>0.44791666666666669</v>
      </c>
      <c r="D11" s="32">
        <v>1003</v>
      </c>
      <c r="E11" s="33">
        <v>90005</v>
      </c>
      <c r="F11" s="32" t="str">
        <f>IFERROR(IF(ISNA(VLOOKUP(tblMüügiandmed[[#This Row],[SKU/TOOTENUMBER]],tblLaoseis[],2,0)),"",VLOOKUP(tblMüügiandmed[[#This Row],[SKU/TOOTENUMBER]],tblLaoseis[],2,0)),"Kirjeldust ei leitud")</f>
        <v>Ümmargune taldrik</v>
      </c>
      <c r="G11" s="35">
        <v>55.95</v>
      </c>
      <c r="H11" s="35">
        <v>0.05</v>
      </c>
      <c r="I11" s="36">
        <f>tblMüügiandmed[[#This Row],[MÜÜGIMAHT]]*tblMüügiandmed[[#This Row],[MAKSUPROTSENT]]</f>
        <v>2.7975000000000003</v>
      </c>
      <c r="J11" s="36">
        <f>tblMüügiandmed[[#This Row],[MÜÜGIMAHT]]+tblMüügiandmed[[#This Row],[KÄIBEMAKS]]</f>
        <v>58.747500000000002</v>
      </c>
    </row>
    <row r="12" spans="2:11" ht="21" customHeight="1" x14ac:dyDescent="0.3">
      <c r="B12" s="30">
        <v>40940</v>
      </c>
      <c r="C12" s="31">
        <v>0.4548611111111111</v>
      </c>
      <c r="D12" s="32">
        <v>1004</v>
      </c>
      <c r="E12" s="33">
        <v>90004</v>
      </c>
      <c r="F12" s="34" t="str">
        <f>IFERROR(IF(ISNA(VLOOKUP(tblMüügiandmed[[#This Row],[SKU/TOOTENUMBER]],tblLaoseis[],2,0)),"",VLOOKUP(tblMüügiandmed[[#This Row],[SKU/TOOTENUMBER]],tblLaoseis[],2,0)),"Kirjeldust ei leitud")</f>
        <v>Kandiline taldrik</v>
      </c>
      <c r="G12" s="35">
        <v>2.95</v>
      </c>
      <c r="H12" s="35">
        <v>0.05</v>
      </c>
      <c r="I12" s="36">
        <f>tblMüügiandmed[[#This Row],[MÜÜGIMAHT]]*tblMüügiandmed[[#This Row],[MAKSUPROTSENT]]</f>
        <v>0.14750000000000002</v>
      </c>
      <c r="J12" s="36">
        <f>tblMüügiandmed[[#This Row],[MÜÜGIMAHT]]+tblMüügiandmed[[#This Row],[KÄIBEMAKS]]</f>
        <v>3.0975000000000001</v>
      </c>
    </row>
    <row r="13" spans="2:11" ht="21" customHeight="1" x14ac:dyDescent="0.3">
      <c r="B13" s="30">
        <v>40940</v>
      </c>
      <c r="C13" s="31">
        <v>0.48958333333333331</v>
      </c>
      <c r="D13" s="32">
        <v>1005</v>
      </c>
      <c r="E13" s="33">
        <v>90002</v>
      </c>
      <c r="F13" s="34" t="str">
        <f>IFERROR(IF(ISNA(VLOOKUP(tblMüügiandmed[[#This Row],[SKU/TOOTENUMBER]],tblLaoseis[],2,0)),"",VLOOKUP(tblMüügiandmed[[#This Row],[SKU/TOOTENUMBER]],tblLaoseis[],2,0)),"Kirjeldust ei leitud")</f>
        <v>Padi</v>
      </c>
      <c r="G13" s="35">
        <v>14.98</v>
      </c>
      <c r="H13" s="35">
        <v>0.05</v>
      </c>
      <c r="I13" s="36">
        <f>tblMüügiandmed[[#This Row],[MÜÜGIMAHT]]*tblMüügiandmed[[#This Row],[MAKSUPROTSENT]]</f>
        <v>0.74900000000000011</v>
      </c>
      <c r="J13" s="36">
        <f>tblMüügiandmed[[#This Row],[MÜÜGIMAHT]]+tblMüügiandmed[[#This Row],[KÄIBEMAKS]]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TN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33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26</v>
      </c>
      <c r="C8" s="2" t="s">
        <v>27</v>
      </c>
      <c r="D8" s="2" t="s">
        <v>23</v>
      </c>
      <c r="E8" s="18" t="s">
        <v>35</v>
      </c>
      <c r="F8" s="18" t="s">
        <v>36</v>
      </c>
      <c r="G8" s="18" t="s">
        <v>37</v>
      </c>
    </row>
    <row r="9" spans="2:7" ht="21" customHeight="1" x14ac:dyDescent="0.3">
      <c r="B9" s="17">
        <v>90001</v>
      </c>
      <c r="C9" s="2" t="s">
        <v>0</v>
      </c>
      <c r="E9" s="37">
        <v>74.95</v>
      </c>
      <c r="F9" s="38">
        <v>3.7475000000000005</v>
      </c>
      <c r="G9" s="38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7">
        <v>14.98</v>
      </c>
      <c r="F10" s="38">
        <v>0.74900000000000011</v>
      </c>
      <c r="G10" s="38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7">
        <v>2.95</v>
      </c>
      <c r="F11" s="39">
        <v>0.14750000000000002</v>
      </c>
      <c r="G11" s="39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7">
        <v>55.95</v>
      </c>
      <c r="F12" s="39">
        <v>2.7975000000000003</v>
      </c>
      <c r="G12" s="39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7">
        <v>34.99</v>
      </c>
      <c r="F13" s="40">
        <v>1.7495000000000003</v>
      </c>
      <c r="G13" s="40">
        <v>36.7395</v>
      </c>
    </row>
    <row r="14" spans="2:7" ht="21" customHeight="1" x14ac:dyDescent="0.3">
      <c r="B14" s="17" t="s">
        <v>34</v>
      </c>
      <c r="C14" s="17"/>
      <c r="D14" s="17"/>
      <c r="E14" s="37">
        <v>183.82000000000002</v>
      </c>
      <c r="F14" s="37">
        <v>9.1910000000000025</v>
      </c>
      <c r="G14" s="37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10:F13">
    <cfRule type="expression" dxfId="30" priority="8">
      <formula>ROW()&lt;&gt;ROW(INDEX($F:$F,COUNTA($F:$F)+TT_StartRow-2,1))</formula>
    </cfRule>
  </conditionalFormatting>
  <conditionalFormatting pivot="1" sqref="G10:G13">
    <cfRule type="expression" dxfId="29" priority="7">
      <formula>ROW()&lt;&gt;ROW(INDEX($G:$G,COUNTA($G:$G)+TT_StartRow - 2,1))</formula>
    </cfRule>
  </conditionalFormatting>
  <conditionalFormatting pivot="1" sqref="F10:F13">
    <cfRule type="expression" dxfId="28" priority="6">
      <formula>ROW()&lt;&gt;ROW(INDEX($G:$G,COUNTA($G:$G)+TT_StartRow - 3,1))</formula>
    </cfRule>
  </conditionalFormatting>
  <conditionalFormatting pivot="1" sqref="G10:G13">
    <cfRule type="expression" dxfId="27" priority="5">
      <formula>ROW()&lt;&gt;ROW(INDEX($G:$G,COUNTA($G:$G)+TT_StartRow - 3,1))</formula>
    </cfRule>
  </conditionalFormatting>
  <conditionalFormatting pivot="1" sqref="F9">
    <cfRule type="expression" dxfId="26" priority="4">
      <formula>ROW()&lt;&gt;ROW(INDEX($F:$F,COUNTA($F:$F)+TT_StartRow-2,1))</formula>
    </cfRule>
  </conditionalFormatting>
  <conditionalFormatting pivot="1" sqref="F9">
    <cfRule type="expression" dxfId="25" priority="3">
      <formula>ROW()&lt;&gt;ROW(INDEX($G:$G,COUNTA($G:$G)+TT_StartRow - 3,1))</formula>
    </cfRule>
  </conditionalFormatting>
  <conditionalFormatting pivot="1" sqref="G9">
    <cfRule type="expression" dxfId="24" priority="2">
      <formula>ROW()&lt;&gt;ROW(INDEX($G:$G,COUNTA($G:$G)+TT_StartRow - 2,1))</formula>
    </cfRule>
  </conditionalFormatting>
  <conditionalFormatting pivot="1" sqref="G9">
    <cfRule type="expression" dxfId="23" priority="1">
      <formula>ROW()&lt;&gt;ROW(INDEX($G:$G,COUNTA($G:$G)+TT_StartRow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33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26</v>
      </c>
      <c r="C8" s="4" t="s">
        <v>27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848666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>Complete</EditorialStatus>
    <Markets xmlns="e6915d0e-cf05-431d-933b-d1cc56028ad4"/>
    <OriginAsset xmlns="e6915d0e-cf05-431d-933b-d1cc56028ad4" xsi:nil="true"/>
    <AssetStart xmlns="e6915d0e-cf05-431d-933b-d1cc56028ad4">2012-07-27T02:40:00+00:00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215340</Value>
    </PublishStatusLookup>
    <APAuthor xmlns="e6915d0e-cf05-431d-933b-d1cc56028ad4">
      <UserInfo>
        <DisplayName>REDMOND\v-sa</DisplayName>
        <AccountId>2467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>TP</AssetType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true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true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2007 Default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TP103107640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99E9C2-E1F0-4D82-BC42-B4D4DBB6036A}"/>
</file>

<file path=customXml/itemProps2.xml><?xml version="1.0" encoding="utf-8"?>
<ds:datastoreItem xmlns:ds="http://schemas.openxmlformats.org/officeDocument/2006/customXml" ds:itemID="{D3D78DEB-56D8-406B-871A-0F5E9EDA16B1}"/>
</file>

<file path=customXml/itemProps3.xml><?xml version="1.0" encoding="utf-8"?>
<ds:datastoreItem xmlns:ds="http://schemas.openxmlformats.org/officeDocument/2006/customXml" ds:itemID="{40368F1F-5A8B-4BFB-8D1A-08CD44CB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8</vt:i4>
      </vt:variant>
    </vt:vector>
  </HeadingPairs>
  <TitlesOfParts>
    <vt:vector size="11" baseType="lpstr">
      <vt:lpstr>Müügiandmed</vt:lpstr>
      <vt:lpstr>Müügiaruanne</vt:lpstr>
      <vt:lpstr>Laoseis</vt:lpstr>
      <vt:lpstr>Laoseis!Prindiala</vt:lpstr>
      <vt:lpstr>Müügiandmed!Prindiala</vt:lpstr>
      <vt:lpstr>Müügiaruanne!Prindiala</vt:lpstr>
      <vt:lpstr>Laoseis!Prinditiitlid</vt:lpstr>
      <vt:lpstr>Müügiandmed!Prinditiitlid</vt:lpstr>
      <vt:lpstr>Müügiaruanne!Prinditiitlid</vt:lpstr>
      <vt:lpstr>TN</vt:lpstr>
      <vt:lpstr>TN_Kirjeldus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2012-07-26T19:31:23Z</dcterms:created>
  <dcterms:modified xsi:type="dcterms:W3CDTF">2013-07-17T11:17:51Z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