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0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1223_Accessibility_Templates_Batch10\06_FinalCheck_implementation\02_templates\bg-BG\Templates\"/>
    </mc:Choice>
  </mc:AlternateContent>
  <bookViews>
    <workbookView xWindow="0" yWindow="0" windowWidth="27540" windowHeight="12165"/>
  </bookViews>
  <sheets>
    <sheet name="СЕМЕСТЪР" sheetId="1" r:id="rId1"/>
    <sheet name="КРЕДИТИ" sheetId="2" r:id="rId2"/>
    <sheet name="БЮДЖЕТ" sheetId="3" r:id="rId3"/>
    <sheet name="ЧИСТИ МЕСЕЧНИ РАЗХОДИ" sheetId="5" r:id="rId4"/>
    <sheet name="РАЗХОДИ ЗА СЕМЕСТЪРА" sheetId="6" r:id="rId5"/>
    <sheet name="КНИГИ" sheetId="4" r:id="rId6"/>
  </sheets>
  <definedNames>
    <definedName name="БАЛАНС">БЮДЖЕТ!$D$8</definedName>
    <definedName name="Година">СЕМЕСТЪР!$F$3</definedName>
    <definedName name="ЗаглавиеКолона1">График[[#Headers],[ЧАС ]]</definedName>
    <definedName name="ЗаглавиеКолона2">Курсове[[#Headers],[ИМЕ НА КУРСА]]</definedName>
    <definedName name="ЗаглавиеКолона3">МЕСЕЧЕНДОХОД[[#Headers],[ПЕРО]]</definedName>
    <definedName name="ЗаглавиеКолона4">МесечниРазходи[[#Headers],[ПЕРО]]</definedName>
    <definedName name="ЗаглавиеКолона5">Разходи_за_семестъра[[#Headers],[ПЕРО]]</definedName>
    <definedName name="ЗаглавиеКолона6">Списък_на_книги[[#Headers],[ЗАГЛАВИЕ]]</definedName>
    <definedName name="Изискване">КРЕДИТИ!$B$8:$B$11</definedName>
    <definedName name="ИнтервалВреме">СЕМЕСТЪР!$D$4</definedName>
    <definedName name="Месеци_в_семестъра">БЮДЖЕТ!$C$9</definedName>
    <definedName name="НачаленЧас">СЕМЕСТЪР!$C$4</definedName>
    <definedName name="_xlnm.Print_Titles" localSheetId="2">БЮДЖЕТ!$10:$11</definedName>
    <definedName name="_xlnm.Print_Titles" localSheetId="5">КНИГИ!$4:$4</definedName>
    <definedName name="_xlnm.Print_Titles" localSheetId="1">КРЕДИТИ!$14:$14</definedName>
    <definedName name="_xlnm.Print_Titles" localSheetId="4">'РАЗХОДИ ЗА СЕМЕСТЪРА'!$4:$5</definedName>
    <definedName name="_xlnm.Print_Titles" localSheetId="0">СЕМЕСТЪР!$5:$5</definedName>
    <definedName name="_xlnm.Print_Titles" localSheetId="3">'ЧИСТИ МЕСЕЧНИ РАЗХОДИ'!$4:$5</definedName>
    <definedName name="ПЛАНИРОВЧИК_НА_КРЕДИТИТЕ">КРЕДИТИ!$B$1</definedName>
    <definedName name="ЧИСТ_МЕСЕЧЕН_ДОХОД">БЮДЖЕТ!$B$8</definedName>
    <definedName name="ЧИСТИ_МЕСЕЧНИ_РАЗХОДИ">БЮДЖЕТ!$C$8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4" i="5" l="1"/>
  <c r="C10" i="3"/>
  <c r="E5" i="2"/>
  <c r="C3" i="6" l="1"/>
  <c r="C3" i="5"/>
  <c r="C3" i="3"/>
  <c r="C3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" i="4"/>
  <c r="B1" i="6"/>
  <c r="B1" i="5"/>
  <c r="B1" i="3"/>
  <c r="D7" i="6" l="1"/>
  <c r="D8" i="6"/>
  <c r="D9" i="6"/>
  <c r="D10" i="6"/>
  <c r="D11" i="6"/>
  <c r="D6" i="6"/>
  <c r="C4" i="6"/>
  <c r="E9" i="2"/>
  <c r="E10" i="2"/>
  <c r="E11" i="2"/>
  <c r="E8" i="2"/>
  <c r="D9" i="2"/>
  <c r="D10" i="2"/>
  <c r="D11" i="2"/>
  <c r="D8" i="2"/>
  <c r="C9" i="2"/>
  <c r="C10" i="2"/>
  <c r="C11" i="2"/>
  <c r="C8" i="2"/>
  <c r="D4" i="6" l="1"/>
  <c r="C8" i="3" s="1"/>
  <c r="E12" i="2"/>
  <c r="C12" i="2"/>
  <c r="D12" i="2"/>
  <c r="D5" i="2"/>
  <c r="B5" i="2" l="1"/>
  <c r="B8" i="3" l="1"/>
  <c r="B5" i="3" l="1"/>
  <c r="B6" i="3" s="1"/>
  <c r="D8" i="3"/>
</calcChain>
</file>

<file path=xl/sharedStrings.xml><?xml version="1.0" encoding="utf-8"?>
<sst xmlns="http://schemas.openxmlformats.org/spreadsheetml/2006/main" count="123" uniqueCount="92">
  <si>
    <t>ГРАФИК НА МОЯ КЛАС</t>
  </si>
  <si>
    <t>ЕСЕНЕН СЕМЕСТЪР</t>
  </si>
  <si>
    <t xml:space="preserve">ЧАС </t>
  </si>
  <si>
    <t>НАЧАЛЕН ЧАС</t>
  </si>
  <si>
    <t>ПОН</t>
  </si>
  <si>
    <t>Закуска</t>
  </si>
  <si>
    <t>Бизнес: Лекция сгр. Б, ст. 256</t>
  </si>
  <si>
    <t>ИНТЕРВАЛ ОТ ВРЕМЕ</t>
  </si>
  <si>
    <t>ВТО</t>
  </si>
  <si>
    <t>(в минути)</t>
  </si>
  <si>
    <t>СРЯ</t>
  </si>
  <si>
    <t>ГОДИНА</t>
  </si>
  <si>
    <t>ЧЕТ</t>
  </si>
  <si>
    <t>Физика: Лаборатория 
Сгр. Ж, ст. 309</t>
  </si>
  <si>
    <t>ПЕТ</t>
  </si>
  <si>
    <t>СЪБ</t>
  </si>
  <si>
    <t>НЕД</t>
  </si>
  <si>
    <t>ПЛАНИРОВЧИК НА КРЕДИТИТЕ</t>
  </si>
  <si>
    <t>В УНИВЕРСИТЕТА</t>
  </si>
  <si>
    <t>Степен</t>
  </si>
  <si>
    <t>ЦЯЛОСТЕН НАПРЕДЪК</t>
  </si>
  <si>
    <t>Забележка: Следното резюме на кредитите се попълва автоматично от вашите записи в таблицата за курсовете в учебното заведение по-долу</t>
  </si>
  <si>
    <t>ИЗИСКВАНЕ</t>
  </si>
  <si>
    <t>Основни дисциплини</t>
  </si>
  <si>
    <t>Допълнителни дисциплини</t>
  </si>
  <si>
    <t>Избираем курс</t>
  </si>
  <si>
    <t>Общообразователни дисциплини</t>
  </si>
  <si>
    <t>Общо</t>
  </si>
  <si>
    <t>Курсове</t>
  </si>
  <si>
    <t>ИМЕ НА КУРСА</t>
  </si>
  <si>
    <t>Курс 1</t>
  </si>
  <si>
    <t>Курс 2</t>
  </si>
  <si>
    <t>Курс 3</t>
  </si>
  <si>
    <t>ОБЩО КРЕДИТИ</t>
  </si>
  <si>
    <t>КУРС №</t>
  </si>
  <si>
    <t>Номер</t>
  </si>
  <si>
    <t>СПЕЧЕЛЕНИ</t>
  </si>
  <si>
    <t>НЕОБХОДИМИ</t>
  </si>
  <si>
    <t>КРЕДИТИ</t>
  </si>
  <si>
    <t>ЗАВЪРШЕНИ</t>
  </si>
  <si>
    <t>Да</t>
  </si>
  <si>
    <t>Не</t>
  </si>
  <si>
    <t>ОЦЕНКА</t>
  </si>
  <si>
    <t>СЕМЕСТЪР</t>
  </si>
  <si>
    <t>Семестър 1</t>
  </si>
  <si>
    <t>ПРОСЛЕДЯВАНЕ НА БЮДЖЕТА</t>
  </si>
  <si>
    <t>Моят бюджет</t>
  </si>
  <si>
    <t>ИЗХАРЧЕН ПРОЦЕНТ ОТ ДОХОДА</t>
  </si>
  <si>
    <t>ЧИСТ МЕСЕЧЕН ДОХОД</t>
  </si>
  <si>
    <t>Месеци в семестъра</t>
  </si>
  <si>
    <t>МЕСЕЧЕН ДОХОД</t>
  </si>
  <si>
    <t>ПЕРО</t>
  </si>
  <si>
    <t>Фиксиран доход</t>
  </si>
  <si>
    <t>Финансова помощ</t>
  </si>
  <si>
    <t>Заеми</t>
  </si>
  <si>
    <t>Други доходи</t>
  </si>
  <si>
    <t>ЧИСТИ МЕСЕЧНИ РАЗХОДИ</t>
  </si>
  <si>
    <t>СУМА</t>
  </si>
  <si>
    <t>БАЛАНС</t>
  </si>
  <si>
    <t>Месечни разходи</t>
  </si>
  <si>
    <t>МЕСЕЧНИ РАЗХОДИ</t>
  </si>
  <si>
    <t>Наем</t>
  </si>
  <si>
    <t>Комунални услуги</t>
  </si>
  <si>
    <t>Мобилен телефон</t>
  </si>
  <si>
    <t>Хранителни стоки</t>
  </si>
  <si>
    <t>Разходи за автомобил</t>
  </si>
  <si>
    <t>Студентски заеми</t>
  </si>
  <si>
    <t>Кредитни карти</t>
  </si>
  <si>
    <t>Застраховка</t>
  </si>
  <si>
    <t>Развлечения</t>
  </si>
  <si>
    <t>Разни</t>
  </si>
  <si>
    <t>Разходи за семестъра</t>
  </si>
  <si>
    <t>РАЗХОДИ ЗА СЕМЕСТЪРА (общо/на месец)</t>
  </si>
  <si>
    <t>Обучение</t>
  </si>
  <si>
    <t>Такси за лаборатория</t>
  </si>
  <si>
    <t>Книги</t>
  </si>
  <si>
    <t>Депозити</t>
  </si>
  <si>
    <t>Транспорт</t>
  </si>
  <si>
    <t>Други такси</t>
  </si>
  <si>
    <t>НА МЕСЕЦ</t>
  </si>
  <si>
    <t>ПРОСЛЕДЯВАНЕ НА КНИГИТЕ</t>
  </si>
  <si>
    <t>Списък на книги</t>
  </si>
  <si>
    <t>ЗАГЛАВИЕ</t>
  </si>
  <si>
    <t>Заглавие на книгата</t>
  </si>
  <si>
    <t>АВТОР</t>
  </si>
  <si>
    <t>Автор</t>
  </si>
  <si>
    <t>КУРС</t>
  </si>
  <si>
    <t>Курс</t>
  </si>
  <si>
    <t>ОТКЪДЕ ДА СЕ КУПИ?</t>
  </si>
  <si>
    <t>Място</t>
  </si>
  <si>
    <t>ISBN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</si>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</sst>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лв.&quot;;\-#,##0\ &quot;лв.&quot;"/>
    <numFmt numFmtId="164" formatCode="&quot;$&quot;#,##0_);\(&quot;$&quot;#,##0\)"/>
    <numFmt numFmtId="165" formatCode="[$-409]h:mm\ AM/PM;@"/>
    <numFmt numFmtId="166" formatCode="0.0"/>
    <numFmt numFmtId="167" formatCode="[$-F400]h:mm:ss\ AM/PM"/>
    <numFmt numFmtId="168" formatCode="#,##0\ &quot;лв.&quot;"/>
  </numFmts>
  <fonts count="13" x14ac:knownFonts="1">
    <font>
      <sz val="11"/>
      <color theme="0" tint="-0.34998626667073579"/>
      <name val="Arial"/>
      <family val="2"/>
      <scheme val="minor"/>
    </font>
    <font>
      <sz val="11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ajor"/>
    </font>
    <font>
      <sz val="12"/>
      <color theme="0" tint="-4.9989318521683403E-2"/>
      <name val="Arial"/>
      <family val="2"/>
      <scheme val="minor"/>
    </font>
    <font>
      <sz val="23"/>
      <color theme="0" tint="-4.9989318521683403E-2"/>
      <name val="Arial"/>
      <family val="2"/>
      <scheme val="minor"/>
    </font>
    <font>
      <sz val="28"/>
      <color theme="0"/>
      <name val="Arial"/>
      <family val="2"/>
      <scheme val="major"/>
    </font>
    <font>
      <sz val="34"/>
      <color theme="0" tint="-4.9989318521683403E-2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 tint="9.9948118533890809E-2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4"/>
      <name val="Arial"/>
      <family val="2"/>
      <scheme val="major"/>
    </font>
    <font>
      <sz val="11"/>
      <color theme="0" tint="-0.34998626667073579"/>
      <name val="Arial"/>
      <family val="2"/>
      <scheme val="minor"/>
    </font>
    <font>
      <sz val="11"/>
      <color theme="0" tint="-0.2499465926084170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14996795556505021"/>
        <bgColor theme="1" tint="0.14996795556505021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4">
    <xf numFmtId="0" fontId="0" fillId="3" borderId="0">
      <alignment horizontal="left" vertical="center" wrapText="1"/>
    </xf>
    <xf numFmtId="0" fontId="5" fillId="4" borderId="0" applyNumberFormat="0" applyBorder="0" applyProtection="0"/>
    <xf numFmtId="0" fontId="8" fillId="4" borderId="0" applyNumberFormat="0" applyBorder="0" applyProtection="0"/>
    <xf numFmtId="0" fontId="10" fillId="0" borderId="0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0" fontId="2" fillId="3" borderId="0" applyNumberFormat="0" applyBorder="0" applyProtection="0">
      <alignment horizontal="left" vertical="center" wrapText="1"/>
    </xf>
    <xf numFmtId="0" fontId="3" fillId="2" borderId="0" applyNumberFormat="0">
      <alignment horizontal="right" indent="1"/>
    </xf>
    <xf numFmtId="0" fontId="6" fillId="3" borderId="0">
      <alignment horizontal="right"/>
    </xf>
    <xf numFmtId="165" fontId="9" fillId="2" borderId="0" applyBorder="0" applyProtection="0">
      <alignment horizontal="right" vertical="center" indent="1"/>
    </xf>
    <xf numFmtId="0" fontId="7" fillId="3" borderId="0">
      <alignment horizontal="left"/>
    </xf>
    <xf numFmtId="165" fontId="4" fillId="3" borderId="0" applyNumberFormat="0">
      <alignment horizontal="left" vertical="center"/>
    </xf>
    <xf numFmtId="0" fontId="4" fillId="3" borderId="0">
      <alignment horizontal="right" vertical="center"/>
    </xf>
    <xf numFmtId="0" fontId="10" fillId="3" borderId="0">
      <alignment horizontal="center"/>
    </xf>
    <xf numFmtId="164" fontId="12" fillId="0" borderId="0" applyFont="0" applyFill="0" applyBorder="0" applyAlignment="0" applyProtection="0"/>
    <xf numFmtId="0" fontId="1" fillId="0" borderId="0" applyNumberFormat="0" applyFill="0" applyBorder="0" applyProtection="0">
      <alignment horizontal="right" indent="2"/>
    </xf>
    <xf numFmtId="0" fontId="11" fillId="3" borderId="0" applyNumberFormat="0" applyAlignment="0" applyProtection="0"/>
    <xf numFmtId="0" fontId="11" fillId="5" borderId="1" applyNumberFormat="0" applyFont="0" applyFill="0" applyAlignment="0">
      <alignment horizontal="left" vertical="center"/>
    </xf>
    <xf numFmtId="0" fontId="11" fillId="5" borderId="0" applyFill="0" applyBorder="0">
      <alignment horizontal="center" vertical="center"/>
    </xf>
    <xf numFmtId="0" fontId="7" fillId="3" borderId="0" applyNumberFormat="0" applyBorder="0">
      <alignment horizontal="right" indent="1"/>
    </xf>
    <xf numFmtId="5" fontId="11" fillId="3" borderId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right" vertical="center" wrapText="1" indent="2"/>
    </xf>
    <xf numFmtId="164" fontId="11" fillId="3" borderId="0" applyNumberFormat="0" applyFont="0" applyFill="0" applyBorder="0">
      <alignment horizontal="left" vertical="center" wrapText="1"/>
    </xf>
    <xf numFmtId="166" fontId="11" fillId="3" borderId="0">
      <alignment horizontal="center" vertical="center" wrapText="1"/>
    </xf>
    <xf numFmtId="164" fontId="10" fillId="3" borderId="0" applyFill="0" applyBorder="0">
      <alignment horizontal="right" wrapText="1" indent="2"/>
    </xf>
  </cellStyleXfs>
  <cellXfs count="37">
    <xf numFmtId="0" fontId="0" fillId="3" borderId="0" xfId="0">
      <alignment horizontal="left" vertical="center" wrapText="1"/>
    </xf>
    <xf numFmtId="0" fontId="3" fillId="2" borderId="0" xfId="6">
      <alignment horizontal="right" indent="1"/>
    </xf>
    <xf numFmtId="0" fontId="8" fillId="4" borderId="0" xfId="2"/>
    <xf numFmtId="0" fontId="5" fillId="4" borderId="0" xfId="1"/>
    <xf numFmtId="0" fontId="6" fillId="3" borderId="0" xfId="7">
      <alignment horizontal="right"/>
    </xf>
    <xf numFmtId="0" fontId="7" fillId="3" borderId="0" xfId="9">
      <alignment horizontal="left"/>
    </xf>
    <xf numFmtId="0" fontId="7" fillId="3" borderId="0" xfId="9">
      <alignment horizontal="left"/>
    </xf>
    <xf numFmtId="0" fontId="4" fillId="3" borderId="0" xfId="11">
      <alignment horizontal="right" vertical="center"/>
    </xf>
    <xf numFmtId="0" fontId="10" fillId="3" borderId="0" xfId="3" applyFill="1">
      <alignment horizontal="left"/>
    </xf>
    <xf numFmtId="0" fontId="0" fillId="3" borderId="0" xfId="0" applyFont="1" applyFill="1" applyBorder="1">
      <alignment horizontal="left" vertical="center" wrapText="1"/>
    </xf>
    <xf numFmtId="0" fontId="10" fillId="3" borderId="0" xfId="12">
      <alignment horizontal="center"/>
    </xf>
    <xf numFmtId="0" fontId="2" fillId="3" borderId="0" xfId="5">
      <alignment horizontal="left" vertical="center" wrapText="1"/>
    </xf>
    <xf numFmtId="0" fontId="11" fillId="3" borderId="0" xfId="17" applyFill="1">
      <alignment horizontal="center" vertical="center"/>
    </xf>
    <xf numFmtId="0" fontId="1" fillId="3" borderId="0" xfId="14" applyFill="1" applyBorder="1">
      <alignment horizontal="right" indent="2"/>
    </xf>
    <xf numFmtId="0" fontId="7" fillId="3" borderId="0" xfId="18">
      <alignment horizontal="right" indent="1"/>
    </xf>
    <xf numFmtId="0" fontId="0" fillId="3" borderId="1" xfId="16" applyFont="1" applyFill="1" applyAlignment="1">
      <alignment horizontal="left" vertical="center" wrapText="1"/>
    </xf>
    <xf numFmtId="9" fontId="2" fillId="3" borderId="0" xfId="4" applyFont="1" applyFill="1" applyAlignment="1">
      <alignment horizontal="left" vertical="center"/>
    </xf>
    <xf numFmtId="0" fontId="1" fillId="3" borderId="0" xfId="14" applyFill="1">
      <alignment horizontal="right" indent="2"/>
    </xf>
    <xf numFmtId="0" fontId="0" fillId="3" borderId="0" xfId="21" applyNumberFormat="1" applyFont="1">
      <alignment horizontal="left" vertical="center" wrapText="1"/>
    </xf>
    <xf numFmtId="166" fontId="11" fillId="3" borderId="0" xfId="22">
      <alignment horizontal="center" vertical="center" wrapText="1"/>
    </xf>
    <xf numFmtId="0" fontId="11" fillId="3" borderId="1" xfId="17" applyFill="1" applyBorder="1">
      <alignment horizontal="center" vertical="center"/>
    </xf>
    <xf numFmtId="0" fontId="3" fillId="2" borderId="0" xfId="6" applyNumberFormat="1">
      <alignment horizontal="right" indent="1"/>
    </xf>
    <xf numFmtId="167" fontId="4" fillId="3" borderId="0" xfId="10" applyNumberFormat="1">
      <alignment horizontal="left" vertical="center"/>
    </xf>
    <xf numFmtId="167" fontId="0" fillId="3" borderId="0" xfId="0" applyNumberFormat="1" applyFont="1" applyFill="1" applyBorder="1">
      <alignment horizontal="left" vertical="center" wrapText="1"/>
    </xf>
    <xf numFmtId="167" fontId="0" fillId="3" borderId="0" xfId="0" applyNumberFormat="1">
      <alignment horizontal="left" vertical="center" wrapText="1"/>
    </xf>
    <xf numFmtId="167" fontId="9" fillId="2" borderId="0" xfId="8" applyNumberFormat="1">
      <alignment horizontal="right" vertical="center" indent="1"/>
    </xf>
    <xf numFmtId="0" fontId="10" fillId="3" borderId="0" xfId="3" applyNumberFormat="1" applyFill="1">
      <alignment horizontal="left"/>
    </xf>
    <xf numFmtId="167" fontId="2" fillId="3" borderId="0" xfId="5" applyNumberFormat="1">
      <alignment horizontal="left" vertical="center" wrapText="1"/>
    </xf>
    <xf numFmtId="168" fontId="2" fillId="3" borderId="0" xfId="5" applyNumberFormat="1">
      <alignment horizontal="left" vertical="center" wrapText="1"/>
    </xf>
    <xf numFmtId="168" fontId="4" fillId="3" borderId="0" xfId="10" applyNumberFormat="1">
      <alignment horizontal="left" vertical="center"/>
    </xf>
    <xf numFmtId="168" fontId="10" fillId="3" borderId="0" xfId="23" applyNumberFormat="1" applyFill="1">
      <alignment horizontal="right" wrapText="1" indent="2"/>
    </xf>
    <xf numFmtId="167" fontId="11" fillId="3" borderId="0" xfId="15" applyNumberFormat="1" applyAlignment="1">
      <alignment horizontal="left" vertical="center"/>
    </xf>
    <xf numFmtId="5" fontId="11" fillId="3" borderId="0" xfId="19" applyNumberFormat="1">
      <alignment horizontal="right" vertical="center" wrapText="1" indent="2"/>
    </xf>
    <xf numFmtId="5" fontId="11" fillId="3" borderId="0" xfId="19" applyFill="1" applyAlignment="1">
      <alignment horizontal="right" vertical="center" wrapText="1" indent="2"/>
    </xf>
    <xf numFmtId="0" fontId="10" fillId="3" borderId="0" xfId="12">
      <alignment horizontal="center"/>
    </xf>
    <xf numFmtId="167" fontId="9" fillId="2" borderId="0" xfId="8" applyNumberFormat="1">
      <alignment horizontal="right" vertical="center" indent="1"/>
    </xf>
    <xf numFmtId="0" fontId="3" fillId="2" borderId="0" xfId="6">
      <alignment horizontal="right" indent="1"/>
    </xf>
  </cellXfs>
  <cellStyles count="24">
    <cellStyle name="Бележка" xfId="15" builtinId="10" customBuiltin="1"/>
    <cellStyle name="Валута" xfId="13" builtinId="4" customBuiltin="1"/>
    <cellStyle name="Валута за таблицата" xfId="19"/>
    <cellStyle name="Година" xfId="7"/>
    <cellStyle name="Етикети, подравняване отдясно" xfId="18"/>
    <cellStyle name="Етикети, подравняване отляво" xfId="9"/>
    <cellStyle name="Заглавие" xfId="1" builtinId="15" customBuiltin="1"/>
    <cellStyle name="Заглавие &quot;Валута&quot;" xfId="23"/>
    <cellStyle name="Заглавие 1" xfId="2" builtinId="16" customBuiltin="1"/>
    <cellStyle name="Заглавие 2" xfId="3" builtinId="17" customBuiltin="1"/>
    <cellStyle name="Заглавие 2, подравняване в средата" xfId="12"/>
    <cellStyle name="Заглавие 3" xfId="5" builtinId="18" customBuiltin="1"/>
    <cellStyle name="Заглавие 4" xfId="14" builtinId="19" customBuiltin="1"/>
    <cellStyle name="Нормален" xfId="0" builtinId="0" customBuiltin="1"/>
    <cellStyle name="Оценка" xfId="22"/>
    <cellStyle name="Подравняване отдясно" xfId="11"/>
    <cellStyle name="Подравняване отляво" xfId="10"/>
    <cellStyle name="Подчертано" xfId="16"/>
    <cellStyle name="Процент" xfId="4" builtinId="5"/>
    <cellStyle name="Таблица, подравняване в средата" xfId="17"/>
    <cellStyle name="Таблица, подравняване отдясно" xfId="20"/>
    <cellStyle name="Таблица, подравняване отляво" xfId="21"/>
    <cellStyle name="Час" xfId="8"/>
    <cellStyle name="Черно акцентиране" xfId="6"/>
  </cellStyles>
  <dxfs count="15">
    <dxf>
      <alignment horizontal="right" vertical="center" textRotation="0" wrapText="1" indent="2" justifyLastLine="0" shrinkToFit="0" readingOrder="0"/>
    </dxf>
    <dxf>
      <alignment horizontal="right" vertical="center" textRotation="0" wrapText="1" indent="2" justifyLastLine="0" shrinkToFit="0" readingOrder="0"/>
    </dxf>
    <dxf>
      <alignment horizontal="right" vertical="center" textRotation="0" wrapText="1" indent="2" justifyLastLine="0" shrinkToFit="0" readingOrder="0"/>
    </dxf>
    <dxf>
      <numFmt numFmtId="9" formatCode="#,##0\ &quot;лв.&quot;;\-#,##0\ &quot;лв.&quot;"/>
    </dxf>
    <dxf>
      <numFmt numFmtId="167" formatCode="[$-F400]h:mm:ss\ AM/PM"/>
    </dxf>
    <dxf>
      <font>
        <b/>
        <i val="0"/>
        <color theme="0" tint="-0.34998626667073579"/>
      </font>
    </dxf>
    <dxf>
      <font>
        <b/>
        <i val="0"/>
        <color theme="0" tint="-0.34998626667073579"/>
      </font>
    </dxf>
    <dxf>
      <font>
        <color theme="0" tint="-0.34998626667073579"/>
      </font>
      <border>
        <top style="thin">
          <color theme="1"/>
        </top>
        <bottom/>
      </border>
    </dxf>
    <dxf>
      <font>
        <b val="0"/>
        <i val="0"/>
        <color theme="0" tint="-4.9989318521683403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79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79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79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TableStyle="Стил на таблицата за диспечера на курсовете в университета" defaultPivotStyle="PivotStyleLight16">
    <tableStyle name="Стил на таблицата за диспечера на курсовете в университета" pivot="0" count="5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</tableStyle>
    <tableStyle name="Стил на таблицата за диспечера на курсовете в университета 2" pivot="0" count="5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График" displayName="График" ref="B5:I29" totalsRowShown="0">
  <autoFilter ref="B5:I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ЧАС " dataDxfId="4" dataCellStyle="Час">
      <calculatedColumnFormula>НачаленЧас+TIME(0,(ROW(A1)-1)*ИнтервалВреме,0)</calculatedColumnFormula>
    </tableColumn>
    <tableColumn id="2" name="ПОН"/>
    <tableColumn id="3" name="ВТО"/>
    <tableColumn id="4" name="СРЯ"/>
    <tableColumn id="5" name="ЧЕТ"/>
    <tableColumn id="6" name="ПЕТ"/>
    <tableColumn id="7" name="СЪБ"/>
    <tableColumn id="8" name="НЕД"/>
  </tableColumns>
  <tableStyleInfo name="Стил на таблицата за диспечера на курсовете в университета" showFirstColumn="1" showLastColumn="0" showRowStripes="1" showColumnStripes="0"/>
  <extLst>
    <ext xmlns:x14="http://schemas.microsoft.com/office/spreadsheetml/2009/9/main" uri="{504A1905-F514-4f6f-8877-14C23A59335A}">
      <x14:table altTextSummary="Структура на седмичен график на часовете, започваща от началния час, въведен в C4, с интервали от време, определени от стойността в D4. Въведете бележки в колони от C до I"/>
    </ext>
  </extLst>
</table>
</file>

<file path=xl/tables/table2.xml><?xml version="1.0" encoding="utf-8"?>
<table xmlns="http://schemas.openxmlformats.org/spreadsheetml/2006/main" id="1" name="Курсове" displayName="Курсове" ref="B14:H17" totalsRowShown="0">
  <autoFilter ref="B14:H17"/>
  <tableColumns count="7">
    <tableColumn id="1" name="ИМЕ НА КУРСА" dataCellStyle="Нормален"/>
    <tableColumn id="2" name="КУРС №" dataCellStyle="Нормален"/>
    <tableColumn id="3" name="ИЗИСКВАНЕ" dataCellStyle="Нормален"/>
    <tableColumn id="4" name="КРЕДИТИ" dataCellStyle="Таблица, подравняване в средата"/>
    <tableColumn id="5" name="ЗАВЪРШЕНИ" dataCellStyle="Таблица, подравняване в средата"/>
    <tableColumn id="6" name="ОЦЕНКА" dataCellStyle="Оценка"/>
    <tableColumn id="7" name="СЕМЕСТЪР" dataCellStyle="Таблица, подравняване отляво"/>
  </tableColumns>
  <tableStyleInfo name="Стил на таблицата за диспечера на курсовете в университета" showFirstColumn="0" showLastColumn="0" showRowStripes="0" showColumnStripes="0"/>
  <extLst>
    <ext xmlns:x14="http://schemas.microsoft.com/office/spreadsheetml/2009/9/main" uri="{504A1905-F514-4f6f-8877-14C23A59335A}">
      <x14:table altTextSummary="Въведете конкретни подробности за вашите курсове, включително името, номера на курса, изискването за степента, брой кредити, дали сте го завършили, или не, оценката и семестъра"/>
    </ext>
  </extLst>
</table>
</file>

<file path=xl/tables/table3.xml><?xml version="1.0" encoding="utf-8"?>
<table xmlns="http://schemas.openxmlformats.org/spreadsheetml/2006/main" id="3" name="МЕСЕЧЕНДОХОД" displayName="МЕСЕЧЕНДОХОД" ref="B11:C15">
  <autoFilter ref="B11:C15"/>
  <tableColumns count="2">
    <tableColumn id="1" name="ПЕРО" totalsRowLabel="Total" dataCellStyle="Нормален"/>
    <tableColumn id="2" name="СУМА" totalsRowFunction="sum" dataDxfId="3" dataCellStyle="Валута за таблицата"/>
  </tableColumns>
  <tableStyleInfo name="Стил на таблицата за диспечера на курсовете в университета 2" showFirstColumn="0" showLastColumn="0" showRowStripes="1" showColumnStripes="0"/>
  <extLst>
    <ext xmlns:x14="http://schemas.microsoft.com/office/spreadsheetml/2009/9/main" uri="{504A1905-F514-4f6f-8877-14C23A59335A}">
      <x14:table altTextSummary="Въведете месечните доходи по пера"/>
    </ext>
  </extLst>
</table>
</file>

<file path=xl/tables/table4.xml><?xml version="1.0" encoding="utf-8"?>
<table xmlns="http://schemas.openxmlformats.org/spreadsheetml/2006/main" id="8" name="МесечниРазходи" displayName="МесечниРазходи" ref="B5:C15" totalsRowShown="0">
  <autoFilter ref="B5:C15"/>
  <tableColumns count="2">
    <tableColumn id="1" name="ПЕРО" dataCellStyle="Нормален"/>
    <tableColumn id="2" name="СУМА" dataDxfId="2" dataCellStyle="Валута за таблицата"/>
  </tableColumns>
  <tableStyleInfo name="Стил на таблицата за диспечера на курсовете в университета 2" showFirstColumn="0" showLastColumn="0" showRowStripes="1" showColumnStripes="0"/>
  <extLst>
    <ext xmlns:x14="http://schemas.microsoft.com/office/spreadsheetml/2009/9/main" uri="{504A1905-F514-4f6f-8877-14C23A59335A}">
      <x14:table altTextSummary="Въведете месечните разходи по пера"/>
    </ext>
  </extLst>
</table>
</file>

<file path=xl/tables/table5.xml><?xml version="1.0" encoding="utf-8"?>
<table xmlns="http://schemas.openxmlformats.org/spreadsheetml/2006/main" id="12" name="Разходи_за_семестъра" displayName="Разходи_за_семестъра" ref="B5:D11" totalsRowShown="0">
  <autoFilter ref="B5:D11"/>
  <tableColumns count="3">
    <tableColumn id="1" name="ПЕРО" dataCellStyle="Нормален"/>
    <tableColumn id="2" name="СУМА" dataDxfId="1" dataCellStyle="Валута за таблицата"/>
    <tableColumn id="3" name="НА МЕСЕЦ" dataDxfId="0" dataCellStyle="Валута за таблицата">
      <calculatedColumnFormula>Разходи_за_семестъра[[#This Row],[СУМА]]/Месеци_в_семестъра</calculatedColumnFormula>
    </tableColumn>
  </tableColumns>
  <tableStyleInfo name="Стил на таблицата за диспечера на курсовете в университета 2" showFirstColumn="0" showLastColumn="0" showRowStripes="1" showColumnStripes="0"/>
  <extLst>
    <ext xmlns:x14="http://schemas.microsoft.com/office/spreadsheetml/2009/9/main" uri="{504A1905-F514-4f6f-8877-14C23A59335A}">
      <x14:table altTextSummary="Въведете семестриалните разходи по пера и техните общи суми, като стойностите за месеца ще се изчислят автоматично (на базата на 4-месечен семестър)"/>
    </ext>
  </extLst>
</table>
</file>

<file path=xl/tables/table6.xml><?xml version="1.0" encoding="utf-8"?>
<table xmlns="http://schemas.openxmlformats.org/spreadsheetml/2006/main" id="6" name="Списък_на_книги" displayName="Списък_на_книги" ref="B4:G7" totalsRowShown="0">
  <autoFilter ref="B4:G7"/>
  <tableColumns count="6">
    <tableColumn id="1" name="ЗАГЛАВИЕ"/>
    <tableColumn id="3" name="АВТОР"/>
    <tableColumn id="4" name="КУРС"/>
    <tableColumn id="5" name="ОТКЪДЕ ДА СЕ КУПИ?"/>
    <tableColumn id="6" name="ISBN"/>
    <tableColumn id="7" name="БЕЛЕЖКИ"/>
  </tableColumns>
  <tableStyleInfo name="Стил на таблицата за диспечера на курсовете в университета" showFirstColumn="0" showLastColumn="0" showRowStripes="1" showColumnStripes="0"/>
  <extLst>
    <ext xmlns:x14="http://schemas.microsoft.com/office/spreadsheetml/2009/9/main" uri="{504A1905-F514-4f6f-8877-14C23A59335A}">
      <x14:table altTextSummary="Въведете книгите за вашето учебно заведение тук, включително заглавие, автор, курс, откъде можете да я купите, ISBN и бележки"/>
    </ext>
  </extLst>
</table>
</file>

<file path=xl/theme/theme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14999847407452621"/>
    <pageSetUpPr autoPageBreaks="0" fitToPage="1"/>
  </sheetPr>
  <dimension ref="A1:I29"/>
  <sheetViews>
    <sheetView showGridLines="0" tabSelected="1" zoomScaleNormal="100" workbookViewId="0"/>
  </sheetViews>
  <sheetFormatPr defaultColWidth="9" defaultRowHeight="31.5" customHeight="1" x14ac:dyDescent="0.2"/>
  <cols>
    <col min="1" max="1" width="2.625" style="1" customWidth="1"/>
    <col min="2" max="2" width="10.625" style="1" customWidth="1"/>
    <col min="3" max="9" width="26.375" customWidth="1"/>
    <col min="10" max="10" width="2.625" customWidth="1"/>
  </cols>
  <sheetData>
    <row r="1" spans="2:9" s="2" customFormat="1" ht="24.95" customHeight="1" x14ac:dyDescent="0.25">
      <c r="B1" s="2" t="s">
        <v>0</v>
      </c>
    </row>
    <row r="2" spans="2:9" s="3" customFormat="1" ht="39.950000000000003" customHeight="1" x14ac:dyDescent="0.45">
      <c r="B2" s="3" t="s">
        <v>1</v>
      </c>
    </row>
    <row r="3" spans="2:9" ht="39.950000000000003" customHeight="1" x14ac:dyDescent="0.55000000000000004">
      <c r="C3" s="8" t="s">
        <v>3</v>
      </c>
      <c r="D3" s="34" t="s">
        <v>7</v>
      </c>
      <c r="E3" s="34"/>
      <c r="F3" s="4" t="s">
        <v>11</v>
      </c>
    </row>
    <row r="4" spans="2:9" ht="29.25" x14ac:dyDescent="0.2">
      <c r="C4" s="22">
        <v>0.375</v>
      </c>
      <c r="D4" s="7">
        <v>60</v>
      </c>
      <c r="E4" s="5" t="s">
        <v>9</v>
      </c>
    </row>
    <row r="5" spans="2:9" ht="33" customHeight="1" x14ac:dyDescent="0.2">
      <c r="B5" s="21" t="s">
        <v>2</v>
      </c>
      <c r="C5" s="8" t="s">
        <v>4</v>
      </c>
      <c r="D5" s="8" t="s">
        <v>8</v>
      </c>
      <c r="E5" s="8" t="s">
        <v>10</v>
      </c>
      <c r="F5" s="8" t="s">
        <v>12</v>
      </c>
      <c r="G5" s="8" t="s">
        <v>14</v>
      </c>
      <c r="H5" s="8" t="s">
        <v>15</v>
      </c>
      <c r="I5" s="8" t="s">
        <v>16</v>
      </c>
    </row>
    <row r="6" spans="2:9" ht="31.5" customHeight="1" x14ac:dyDescent="0.2">
      <c r="B6" s="25">
        <f t="shared" ref="B6:B29" si="0">НачаленЧас+TIME(0,(ROW(A1)-1)*ИнтервалВреме,0)</f>
        <v>0.375</v>
      </c>
      <c r="C6" s="9" t="s">
        <v>5</v>
      </c>
      <c r="D6" s="9" t="s">
        <v>5</v>
      </c>
      <c r="E6" s="9" t="s">
        <v>5</v>
      </c>
      <c r="F6" s="9" t="s">
        <v>5</v>
      </c>
      <c r="G6" s="9" t="s">
        <v>5</v>
      </c>
      <c r="H6" s="9"/>
      <c r="I6" s="9"/>
    </row>
    <row r="7" spans="2:9" ht="31.5" customHeight="1" x14ac:dyDescent="0.2">
      <c r="B7" s="25">
        <f t="shared" si="0"/>
        <v>0.41666666666666669</v>
      </c>
      <c r="C7" s="9" t="s">
        <v>6</v>
      </c>
      <c r="D7" s="9"/>
      <c r="E7" s="9"/>
      <c r="F7" s="9"/>
      <c r="G7" s="9"/>
      <c r="H7" s="9"/>
      <c r="I7" s="9"/>
    </row>
    <row r="8" spans="2:9" ht="31.5" customHeight="1" x14ac:dyDescent="0.2">
      <c r="B8" s="25">
        <f t="shared" si="0"/>
        <v>0.45833333333333331</v>
      </c>
      <c r="C8" s="9"/>
      <c r="D8" s="9"/>
      <c r="E8" s="9"/>
      <c r="F8" s="9" t="s">
        <v>13</v>
      </c>
      <c r="G8" s="9"/>
      <c r="H8" s="9"/>
      <c r="I8" s="9"/>
    </row>
    <row r="9" spans="2:9" ht="31.5" customHeight="1" x14ac:dyDescent="0.2">
      <c r="B9" s="25">
        <f t="shared" si="0"/>
        <v>0.5</v>
      </c>
      <c r="C9" s="9"/>
      <c r="D9" s="9"/>
      <c r="E9" s="9"/>
      <c r="F9" s="9"/>
      <c r="G9" s="9"/>
      <c r="H9" s="9"/>
      <c r="I9" s="9"/>
    </row>
    <row r="10" spans="2:9" ht="31.5" customHeight="1" x14ac:dyDescent="0.2">
      <c r="B10" s="25">
        <f t="shared" si="0"/>
        <v>0.54166666666666663</v>
      </c>
      <c r="C10" s="9"/>
      <c r="D10" s="9"/>
      <c r="E10" s="9"/>
      <c r="F10" s="9"/>
      <c r="G10" s="9"/>
      <c r="H10" s="9"/>
      <c r="I10" s="9"/>
    </row>
    <row r="11" spans="2:9" ht="31.5" customHeight="1" x14ac:dyDescent="0.2">
      <c r="B11" s="25">
        <f t="shared" si="0"/>
        <v>0.58333333333333337</v>
      </c>
      <c r="C11" s="9"/>
      <c r="D11" s="9"/>
      <c r="E11" s="9"/>
      <c r="F11" s="9"/>
      <c r="G11" s="9"/>
      <c r="H11" s="9"/>
      <c r="I11" s="9"/>
    </row>
    <row r="12" spans="2:9" ht="31.5" customHeight="1" x14ac:dyDescent="0.2">
      <c r="B12" s="25">
        <f t="shared" si="0"/>
        <v>0.625</v>
      </c>
      <c r="C12" s="9"/>
      <c r="D12" s="9"/>
      <c r="E12" s="9"/>
      <c r="F12" s="9"/>
      <c r="G12" s="9"/>
      <c r="H12" s="9"/>
      <c r="I12" s="9"/>
    </row>
    <row r="13" spans="2:9" ht="31.5" customHeight="1" x14ac:dyDescent="0.2">
      <c r="B13" s="25">
        <f t="shared" si="0"/>
        <v>0.66666666666666674</v>
      </c>
      <c r="C13" s="9"/>
      <c r="D13" s="9"/>
      <c r="E13" s="9"/>
      <c r="F13" s="9"/>
      <c r="G13" s="9"/>
      <c r="H13" s="9"/>
      <c r="I13" s="9"/>
    </row>
    <row r="14" spans="2:9" ht="31.5" customHeight="1" x14ac:dyDescent="0.2">
      <c r="B14" s="25">
        <f t="shared" si="0"/>
        <v>0.70833333333333326</v>
      </c>
      <c r="C14" s="9"/>
      <c r="D14" s="9"/>
      <c r="E14" s="9"/>
      <c r="F14" s="9"/>
      <c r="G14" s="9"/>
      <c r="H14" s="9"/>
      <c r="I14" s="9"/>
    </row>
    <row r="15" spans="2:9" ht="31.5" customHeight="1" x14ac:dyDescent="0.2">
      <c r="B15" s="25">
        <f t="shared" si="0"/>
        <v>0.75</v>
      </c>
      <c r="C15" s="9"/>
      <c r="D15" s="9"/>
      <c r="E15" s="9"/>
      <c r="F15" s="9"/>
      <c r="G15" s="9"/>
      <c r="H15" s="9"/>
      <c r="I15" s="9"/>
    </row>
    <row r="16" spans="2:9" ht="31.5" customHeight="1" x14ac:dyDescent="0.2">
      <c r="B16" s="25">
        <f t="shared" si="0"/>
        <v>0.79166666666666674</v>
      </c>
      <c r="C16" s="9"/>
      <c r="D16" s="9"/>
      <c r="E16" s="9"/>
      <c r="F16" s="9"/>
      <c r="G16" s="9"/>
      <c r="H16" s="9"/>
      <c r="I16" s="9"/>
    </row>
    <row r="17" spans="2:9" ht="31.5" customHeight="1" x14ac:dyDescent="0.2">
      <c r="B17" s="25">
        <f t="shared" si="0"/>
        <v>0.83333333333333326</v>
      </c>
      <c r="C17" s="9"/>
      <c r="D17" s="9"/>
      <c r="E17" s="9"/>
      <c r="F17" s="9"/>
      <c r="G17" s="9"/>
      <c r="H17" s="9"/>
      <c r="I17" s="9"/>
    </row>
    <row r="18" spans="2:9" ht="31.5" customHeight="1" x14ac:dyDescent="0.2">
      <c r="B18" s="25">
        <f t="shared" si="0"/>
        <v>0.875</v>
      </c>
      <c r="C18" s="9"/>
      <c r="D18" s="9"/>
      <c r="E18" s="9"/>
      <c r="F18" s="9"/>
      <c r="G18" s="9"/>
      <c r="H18" s="9"/>
      <c r="I18" s="9"/>
    </row>
    <row r="19" spans="2:9" ht="31.5" customHeight="1" x14ac:dyDescent="0.2">
      <c r="B19" s="25">
        <f t="shared" si="0"/>
        <v>0.91666666666666663</v>
      </c>
      <c r="C19" s="9"/>
      <c r="D19" s="9"/>
      <c r="E19" s="9"/>
      <c r="F19" s="9"/>
      <c r="G19" s="9"/>
      <c r="H19" s="9"/>
      <c r="I19" s="9"/>
    </row>
    <row r="20" spans="2:9" ht="31.5" customHeight="1" x14ac:dyDescent="0.2">
      <c r="B20" s="25">
        <f t="shared" si="0"/>
        <v>0.95833333333333337</v>
      </c>
      <c r="C20" s="9"/>
      <c r="D20" s="9"/>
      <c r="E20" s="9"/>
      <c r="F20" s="9"/>
      <c r="G20" s="9"/>
      <c r="H20" s="9"/>
      <c r="I20" s="9"/>
    </row>
    <row r="21" spans="2:9" ht="31.5" customHeight="1" x14ac:dyDescent="0.2">
      <c r="B21" s="25">
        <f t="shared" si="0"/>
        <v>1</v>
      </c>
      <c r="C21" s="9"/>
      <c r="D21" s="9"/>
      <c r="E21" s="9"/>
      <c r="F21" s="9"/>
      <c r="G21" s="9"/>
      <c r="H21" s="9"/>
      <c r="I21" s="9"/>
    </row>
    <row r="22" spans="2:9" ht="31.5" customHeight="1" x14ac:dyDescent="0.2">
      <c r="B22" s="25">
        <f t="shared" si="0"/>
        <v>1.0416666666666665</v>
      </c>
      <c r="C22" s="9"/>
      <c r="D22" s="9"/>
      <c r="E22" s="9"/>
      <c r="F22" s="9"/>
      <c r="G22" s="9"/>
      <c r="H22" s="9"/>
      <c r="I22" s="9"/>
    </row>
    <row r="23" spans="2:9" ht="31.5" customHeight="1" x14ac:dyDescent="0.2">
      <c r="B23" s="25">
        <f t="shared" si="0"/>
        <v>1.0833333333333335</v>
      </c>
      <c r="C23" s="9"/>
      <c r="D23" s="9"/>
      <c r="E23" s="9"/>
      <c r="F23" s="9"/>
      <c r="G23" s="9"/>
      <c r="H23" s="9"/>
      <c r="I23" s="9"/>
    </row>
    <row r="24" spans="2:9" ht="31.5" customHeight="1" x14ac:dyDescent="0.2">
      <c r="B24" s="25">
        <f t="shared" si="0"/>
        <v>1.125</v>
      </c>
      <c r="C24" s="9"/>
      <c r="D24" s="9"/>
      <c r="E24" s="9"/>
      <c r="F24" s="9"/>
      <c r="G24" s="9"/>
      <c r="H24" s="9"/>
      <c r="I24" s="9"/>
    </row>
    <row r="25" spans="2:9" ht="31.5" customHeight="1" x14ac:dyDescent="0.2">
      <c r="B25" s="25">
        <f t="shared" si="0"/>
        <v>1.1666666666666665</v>
      </c>
      <c r="C25" s="9"/>
      <c r="D25" s="9"/>
      <c r="E25" s="9"/>
      <c r="F25" s="9"/>
      <c r="G25" s="9"/>
      <c r="H25" s="9"/>
      <c r="I25" s="9"/>
    </row>
    <row r="26" spans="2:9" ht="31.5" customHeight="1" x14ac:dyDescent="0.2">
      <c r="B26" s="25">
        <f t="shared" si="0"/>
        <v>1.2083333333333335</v>
      </c>
      <c r="C26" s="9"/>
      <c r="D26" s="9"/>
      <c r="E26" s="9"/>
      <c r="F26" s="9"/>
      <c r="G26" s="9"/>
      <c r="H26" s="9"/>
      <c r="I26" s="9"/>
    </row>
    <row r="27" spans="2:9" ht="31.5" customHeight="1" x14ac:dyDescent="0.2">
      <c r="B27" s="25">
        <f t="shared" si="0"/>
        <v>1.25</v>
      </c>
      <c r="C27" s="9"/>
      <c r="D27" s="9"/>
      <c r="E27" s="9"/>
      <c r="F27" s="9"/>
      <c r="G27" s="9"/>
      <c r="H27" s="9"/>
      <c r="I27" s="9"/>
    </row>
    <row r="28" spans="2:9" ht="31.5" customHeight="1" x14ac:dyDescent="0.2">
      <c r="B28" s="25">
        <f t="shared" si="0"/>
        <v>1.2916666666666665</v>
      </c>
      <c r="C28" s="9"/>
      <c r="D28" s="9"/>
      <c r="E28" s="9"/>
      <c r="F28" s="9"/>
      <c r="G28" s="9"/>
      <c r="H28" s="9"/>
      <c r="I28" s="9"/>
    </row>
    <row r="29" spans="2:9" ht="31.5" customHeight="1" x14ac:dyDescent="0.2">
      <c r="B29" s="25">
        <f t="shared" si="0"/>
        <v>1.3333333333333335</v>
      </c>
      <c r="C29" s="9"/>
      <c r="D29" s="9"/>
      <c r="E29" s="9"/>
      <c r="F29" s="9"/>
      <c r="G29" s="9"/>
      <c r="H29" s="9"/>
      <c r="I29" s="9"/>
    </row>
  </sheetData>
  <mergeCells count="1">
    <mergeCell ref="D3:E3"/>
  </mergeCells>
  <dataValidations count="6">
    <dataValidation allowBlank="1" showInputMessage="1" showErrorMessage="1" prompt="Листът &quot;Семестър&quot; следи ежедневен график за всяка седмица, като персонализира началния час и списъка със задачи. Има лист за кредити за кредитите за семестъра и общия успех; 3 листа за бюджет, описващи доходите и разходите, и лист за списъка с книги" sqref="A1"/>
    <dataValidation allowBlank="1" showInputMessage="1" showErrorMessage="1" prompt="Въведете началния час таблицата на графика." sqref="C4"/>
    <dataValidation allowBlank="1" showInputMessage="1" showErrorMessage="1" prompt="Въведете интервала от време в минути. Това ще разбие графика за определения интервал от време. Например 60 минути структурират почасовите задачи" sqref="D4"/>
    <dataValidation allowBlank="1" showInputMessage="1" showErrorMessage="1" prompt="Автоматично коригирано време въз основа на началния час, въведен в C4" sqref="B5"/>
    <dataValidation allowBlank="1" showInputMessage="1" showErrorMessage="1" prompt="Въведете задачите за този ден от седмицата в тази колона" sqref="C5 D5 E5 F5 G5 H5 I5"/>
    <dataValidation allowBlank="1" showInputMessage="1" showErrorMessage="1" prompt="Въведете годината за този есенен семестър в тази клетка, а тя автоматично ще актуализира годината в другите работни листове" sqref="F3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H18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3" width="28.125" customWidth="1"/>
    <col min="4" max="4" width="31.375" customWidth="1"/>
    <col min="5" max="5" width="22.375" customWidth="1"/>
    <col min="6" max="6" width="19.625" customWidth="1"/>
    <col min="7" max="8" width="16.75" customWidth="1"/>
    <col min="9" max="9" width="2.625" customWidth="1"/>
  </cols>
  <sheetData>
    <row r="1" spans="2:8" s="2" customFormat="1" ht="24.95" customHeight="1" x14ac:dyDescent="0.25">
      <c r="B1" s="2" t="s">
        <v>17</v>
      </c>
    </row>
    <row r="2" spans="2:8" s="3" customFormat="1" ht="39.950000000000003" customHeight="1" x14ac:dyDescent="0.45">
      <c r="B2" s="3" t="s">
        <v>18</v>
      </c>
    </row>
    <row r="3" spans="2:8" ht="39.950000000000003" customHeight="1" x14ac:dyDescent="0.55000000000000004">
      <c r="B3" s="11" t="s">
        <v>19</v>
      </c>
      <c r="C3" s="4" t="str">
        <f>Година</f>
        <v>ГОДИНА</v>
      </c>
    </row>
    <row r="4" spans="2:8" ht="14.25" x14ac:dyDescent="0.2">
      <c r="B4" s="8" t="s">
        <v>20</v>
      </c>
      <c r="C4" s="24"/>
      <c r="D4" s="8" t="s">
        <v>20</v>
      </c>
    </row>
    <row r="5" spans="2:8" ht="25.5" customHeight="1" x14ac:dyDescent="0.2">
      <c r="B5" s="1">
        <f>AVERAGE(Курсове[ОЦЕНКА])</f>
        <v>3.5</v>
      </c>
      <c r="C5" s="6" t="str">
        <f>IFERROR(TEXT(AVERAGEIF(Курсове[ЗАВЪРШЕНИ],"Да",Курсове[ОЦЕНКА]),"0,00"),"0,00")&amp;" Текущ общ успех"</f>
        <v>3,50 Текущ общ успех</v>
      </c>
      <c r="D5" s="1">
        <f>COUNTIF(Курсове[ЗАВЪРШЕНИ],"Да")/COUNTA(Курсове[ИМЕ НА КУРСА])</f>
        <v>0.66666666666666663</v>
      </c>
      <c r="E5" s="14" t="str">
        <f>TEXT(COUNTIF(Курсове[ЗАВЪРШЕНИ],"Да")/COUNTA(Курсове[ИМЕ НА КУРСА]),"0%")&amp;" Завършени"</f>
        <v>67% Завършени</v>
      </c>
    </row>
    <row r="6" spans="2:8" ht="37.5" customHeight="1" x14ac:dyDescent="0.2">
      <c r="B6" s="31" t="s">
        <v>21</v>
      </c>
    </row>
    <row r="7" spans="2:8" ht="33" customHeight="1" x14ac:dyDescent="0.2">
      <c r="B7" s="26" t="s">
        <v>22</v>
      </c>
      <c r="C7" s="10" t="s">
        <v>33</v>
      </c>
      <c r="D7" s="10" t="s">
        <v>36</v>
      </c>
      <c r="E7" s="10" t="s">
        <v>37</v>
      </c>
    </row>
    <row r="8" spans="2:8" ht="33" customHeight="1" thickBot="1" x14ac:dyDescent="0.25">
      <c r="B8" s="15" t="s">
        <v>23</v>
      </c>
      <c r="C8" s="20">
        <f>IF(SUMIF(Курсове[ИЗИСКВАНЕ],КРЕДИТИ!$B8,Курсове[КРЕДИТИ])=0,"0",SUMIF(Курсове[ИЗИСКВАНЕ],КРЕДИТИ!$B8,Курсове[КРЕДИТИ]))</f>
        <v>4</v>
      </c>
      <c r="D8" s="20">
        <f>SUMIFS(Курсове[КРЕДИТИ],Курсове[ИЗИСКВАНЕ],КРЕДИТИ!$B8,Курсове[ЗАВЪРШЕНИ],"Да")</f>
        <v>4</v>
      </c>
      <c r="E8" s="20">
        <f>SUMIF(Курсове[ИЗИСКВАНЕ],КРЕДИТИ!$B8,Курсове[КРЕДИТИ])-SUMIFS(Курсове[КРЕДИТИ],Курсове[ИЗИСКВАНЕ],КРЕДИТИ!$B8,Курсове[ЗАВЪРШЕНИ],"Да")</f>
        <v>0</v>
      </c>
    </row>
    <row r="9" spans="2:8" ht="33" customHeight="1" thickBot="1" x14ac:dyDescent="0.25">
      <c r="B9" s="15" t="s">
        <v>24</v>
      </c>
      <c r="C9" s="20">
        <f>IF(SUMIF(Курсове[ИЗИСКВАНЕ],КРЕДИТИ!$B9,Курсове[КРЕДИТИ])=0,"0",SUMIF(Курсове[ИЗИСКВАНЕ],КРЕДИТИ!$B9,Курсове[КРЕДИТИ]))</f>
        <v>3</v>
      </c>
      <c r="D9" s="20">
        <f>SUMIFS(Курсове[КРЕДИТИ],Курсове[ИЗИСКВАНЕ],КРЕДИТИ!$B9,Курсове[ЗАВЪРШЕНИ],"Да")</f>
        <v>0</v>
      </c>
      <c r="E9" s="20">
        <f>SUMIF(Курсове[ИЗИСКВАНЕ],КРЕДИТИ!$B9,Курсове[КРЕДИТИ])-SUMIFS(Курсове[КРЕДИТИ],Курсове[ИЗИСКВАНЕ],КРЕДИТИ!$B9,Курсове[ЗАВЪРШЕНИ],"Да")</f>
        <v>3</v>
      </c>
    </row>
    <row r="10" spans="2:8" ht="33" customHeight="1" thickBot="1" x14ac:dyDescent="0.25">
      <c r="B10" s="15" t="s">
        <v>25</v>
      </c>
      <c r="C10" s="20">
        <f>IF(SUMIF(Курсове[ИЗИСКВАНЕ],КРЕДИТИ!$B10,Курсове[КРЕДИТИ])=0,"0",SUMIF(Курсове[ИЗИСКВАНЕ],КРЕДИТИ!$B10,Курсове[КРЕДИТИ]))</f>
        <v>2</v>
      </c>
      <c r="D10" s="20">
        <f>SUMIFS(Курсове[КРЕДИТИ],Курсове[ИЗИСКВАНЕ],КРЕДИТИ!$B10,Курсове[ЗАВЪРШЕНИ],"Да")</f>
        <v>2</v>
      </c>
      <c r="E10" s="20">
        <f>SUMIF(Курсове[ИЗИСКВАНЕ],КРЕДИТИ!$B10,Курсове[КРЕДИТИ])-SUMIFS(Курсове[КРЕДИТИ],Курсове[ИЗИСКВАНЕ],КРЕДИТИ!$B10,Курсове[ЗАВЪРШЕНИ],"Да")</f>
        <v>0</v>
      </c>
    </row>
    <row r="11" spans="2:8" ht="33" customHeight="1" thickBot="1" x14ac:dyDescent="0.25">
      <c r="B11" s="15" t="s">
        <v>26</v>
      </c>
      <c r="C11" s="20" t="str">
        <f>IF(SUMIF(Курсове[ИЗИСКВАНЕ],КРЕДИТИ!$B11,Курсове[КРЕДИТИ])=0,"0",SUMIF(Курсове[ИЗИСКВАНЕ],КРЕДИТИ!$B11,Курсове[КРЕДИТИ]))</f>
        <v>0</v>
      </c>
      <c r="D11" s="20">
        <f>SUMIFS(Курсове[КРЕДИТИ],Курсове[ИЗИСКВАНЕ],КРЕДИТИ!$B11,Курсове[ЗАВЪРШЕНИ],"Да")</f>
        <v>0</v>
      </c>
      <c r="E11" s="20">
        <f>SUMIF(Курсове[ИЗИСКВАНЕ],КРЕДИТИ!$B11,Курсове[КРЕДИТИ])-SUMIFS(Курсове[КРЕДИТИ],Курсове[ИЗИСКВАНЕ],КРЕДИТИ!$B11,Курсове[ЗАВЪРШЕНИ],"Да")</f>
        <v>0</v>
      </c>
    </row>
    <row r="12" spans="2:8" ht="33" customHeight="1" x14ac:dyDescent="0.2">
      <c r="B12" t="s">
        <v>27</v>
      </c>
      <c r="C12" s="12">
        <f>SUBTOTAL(109,КРЕДИТИ!$C$8:$C$11)</f>
        <v>9</v>
      </c>
      <c r="D12" s="12">
        <f>SUBTOTAL(109,КРЕДИТИ!$D$8:$D$11)</f>
        <v>6</v>
      </c>
      <c r="E12" s="12">
        <f>SUBTOTAL(109,КРЕДИТИ!$E$8:$E$11)</f>
        <v>3</v>
      </c>
    </row>
    <row r="13" spans="2:8" ht="33" customHeight="1" x14ac:dyDescent="0.2">
      <c r="B13" s="27" t="s">
        <v>28</v>
      </c>
    </row>
    <row r="14" spans="2:8" ht="33" customHeight="1" x14ac:dyDescent="0.2">
      <c r="B14" t="s">
        <v>29</v>
      </c>
      <c r="C14" t="s">
        <v>34</v>
      </c>
      <c r="D14" t="s">
        <v>22</v>
      </c>
      <c r="E14" t="s">
        <v>38</v>
      </c>
      <c r="F14" t="s">
        <v>39</v>
      </c>
      <c r="G14" t="s">
        <v>42</v>
      </c>
      <c r="H14" t="s">
        <v>43</v>
      </c>
    </row>
    <row r="15" spans="2:8" ht="33" customHeight="1" x14ac:dyDescent="0.2">
      <c r="B15" t="s">
        <v>30</v>
      </c>
      <c r="C15" t="s">
        <v>35</v>
      </c>
      <c r="D15" t="s">
        <v>23</v>
      </c>
      <c r="E15" s="12">
        <v>4</v>
      </c>
      <c r="F15" s="12" t="s">
        <v>40</v>
      </c>
      <c r="G15" s="19">
        <v>4</v>
      </c>
      <c r="H15" s="18" t="s">
        <v>44</v>
      </c>
    </row>
    <row r="16" spans="2:8" ht="33" customHeight="1" x14ac:dyDescent="0.2">
      <c r="B16" t="s">
        <v>31</v>
      </c>
      <c r="C16" t="s">
        <v>35</v>
      </c>
      <c r="D16" t="s">
        <v>24</v>
      </c>
      <c r="E16" s="12">
        <v>3</v>
      </c>
      <c r="F16" s="12" t="s">
        <v>41</v>
      </c>
      <c r="G16" s="19"/>
      <c r="H16" s="18" t="s">
        <v>44</v>
      </c>
    </row>
    <row r="17" spans="2:8" ht="33" customHeight="1" x14ac:dyDescent="0.2">
      <c r="B17" t="s">
        <v>32</v>
      </c>
      <c r="C17" t="s">
        <v>35</v>
      </c>
      <c r="D17" t="s">
        <v>25</v>
      </c>
      <c r="E17" s="12">
        <v>2</v>
      </c>
      <c r="F17" s="12" t="s">
        <v>40</v>
      </c>
      <c r="G17" s="19">
        <v>3</v>
      </c>
      <c r="H17" s="18" t="s">
        <v>44</v>
      </c>
    </row>
    <row r="18" spans="2:8" ht="33" customHeight="1" x14ac:dyDescent="0.2">
      <c r="G18" s="19"/>
    </row>
  </sheetData>
  <dataConsolidate/>
  <conditionalFormatting sqref="B5">
    <cfRule type="dataBar" priority="6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5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type="decimal" errorStyle="warning" allowBlank="1" showInputMessage="1" showErrorMessage="1" errorTitle="Опа!" error="Оценката се изчислява като средна оценка (която не е претеглена) и трябва да бъде между 0 и 4." sqref="G15:G17">
      <formula1>0</formula1>
      <formula2>4</formula2>
    </dataValidation>
    <dataValidation allowBlank="1" showInputMessage="1" showErrorMessage="1" prompt="Изберете &quot;Да&quot; или &quot;Не&quot; от падащия списък, за да укажете дали курсът е завършен, или не. Изберете ALT+СТРЕЛКА НАДОЛУ, придвижете се до &quot;Да&quot; или &quot;Не&quot;, след което изберете ENTER" sqref="F14"/>
    <dataValidation allowBlank="1" showInputMessage="1" showErrorMessage="1" prompt="В тази клетка въведете името на учебно заведение" sqref="B1"/>
    <dataValidation allowBlank="1" showInputMessage="1" showErrorMessage="1" prompt="В тази клетка научната степен" sqref="B3"/>
    <dataValidation allowBlank="1" showInputMessage="1" showErrorMessage="1" prompt="Годината за този семестър ще се актуализира автоматично на базата на въведеното в F3 на работния лист &quot;Семестър&quot;" sqref="C3"/>
    <dataValidation allowBlank="1" showInputMessage="1" showErrorMessage="1" prompt="Лента за данни, показваща текущия общ успех, на база скала до 4,0" sqref="B5"/>
    <dataValidation allowBlank="1" showInputMessage="1" showErrorMessage="1" prompt="Лента за данни, показваща процента от общия брой курсове, които са завършени" sqref="D5"/>
    <dataValidation allowBlank="1" showInputMessage="1" showErrorMessage="1" prompt="Четирите основни изисквания за дипломиране са изброени в клетки B8 – B11" sqref="B7"/>
    <dataValidation allowBlank="1" showInputMessage="1" showErrorMessage="1" prompt="Общият брой кредити за всяко изискване за завършването на учебното заведение се актуализира автоматично в клетките от C8 – C11. Сума на общия брой кредити автоматично се изчислява в C12" sqref="C7"/>
    <dataValidation allowBlank="1" showInputMessage="1" showErrorMessage="1" prompt="Броят на получените кредити се изчислява автоматично в клетки D8 – D11. Сума на получените кредити автоматично се изчислява в D12" sqref="D7"/>
    <dataValidation allowBlank="1" showInputMessage="1" showErrorMessage="1" prompt="Оставащите кредити, необходими за изпълнение на изискванията, се актуализират автоматично в клетки E8 – E11. Сума на необходимите кредити автоматично се изчислява в E12" sqref="E7"/>
    <dataValidation allowBlank="1" showInputMessage="1" showErrorMessage="1" prompt="Въведете заглавието на курса в тази колона" sqref="B14"/>
    <dataValidation allowBlank="1" showInputMessage="1" showErrorMessage="1" prompt="Въведете номера на курса в тази колона" sqref="C14"/>
    <dataValidation allowBlank="1" showInputMessage="1" showErrorMessage="1" prompt="Въведете изискването в тази колона" sqref="D14"/>
    <dataValidation allowBlank="1" showInputMessage="1" showErrorMessage="1" prompt="Въведете броя кредити за всеки курс в тази колона" sqref="E14"/>
    <dataValidation allowBlank="1" showInputMessage="1" showErrorMessage="1" prompt="За завършените курсове въведете оценката, получена за курса, в тази колона" sqref="G14"/>
    <dataValidation allowBlank="1" showInputMessage="1" showErrorMessage="1" prompt="Въведете семестъра, за който курсът е приложим, в тази колона" sqref="H14"/>
    <dataValidation allowBlank="1" showInputMessage="1" showErrorMessage="1" prompt="В работния лист &quot;Кредити&quot; има 2 ленти за данни, показващи общия напредък, и раздел с изисквания, който автоматично изчислява общата сума получени и необходими кредити. В него има и таблица с курсове за съхраняване на информация за курсовете за семестъра" sqref="A1"/>
    <dataValidation type="list" allowBlank="1" showErrorMessage="1" error="Изберете &quot;Да&quot; или &quot;Не&quot; от дадения списък. ОПИТАЙ ПАК, след това ALT+СТРЕЛКА НАДОЛУ, след това ENTER, за да изберете стойност. ОТКАЗ, за да излезете от клетката" sqref="F15:F17">
      <formula1>"Да,Не"</formula1>
    </dataValidation>
    <dataValidation allowBlank="1" showInputMessage="1" showErrorMessage="1" prompt="Текущият общ успех се изчислява автоматично" sqref="C5"/>
    <dataValidation allowBlank="1" showInputMessage="1" showErrorMessage="1" prompt="Общият напредък се изчислява автоматично" sqref="E5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  <pageSetUpPr autoPageBreaks="0" fitToPage="1"/>
  </sheetPr>
  <dimension ref="B1:D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46.875" customWidth="1"/>
    <col min="3" max="3" width="31.25" customWidth="1"/>
    <col min="4" max="4" width="30.625" customWidth="1"/>
  </cols>
  <sheetData>
    <row r="1" spans="2:4" s="2" customFormat="1" ht="24.95" customHeight="1" x14ac:dyDescent="0.25">
      <c r="B1" s="2" t="str">
        <f>ПЛАНИРОВЧИК_НА_КРЕДИТИТЕ</f>
        <v>ПЛАНИРОВЧИК НА КРЕДИТИТЕ</v>
      </c>
    </row>
    <row r="2" spans="2:4" s="3" customFormat="1" ht="39.950000000000003" customHeight="1" x14ac:dyDescent="0.45">
      <c r="B2" s="3" t="s">
        <v>45</v>
      </c>
    </row>
    <row r="3" spans="2:4" ht="44.25" customHeight="1" x14ac:dyDescent="0.55000000000000004">
      <c r="B3" s="11" t="s">
        <v>46</v>
      </c>
      <c r="C3" s="4" t="str">
        <f>Година</f>
        <v>ГОДИНА</v>
      </c>
    </row>
    <row r="4" spans="2:4" ht="14.25" x14ac:dyDescent="0.2">
      <c r="B4" s="8" t="s">
        <v>47</v>
      </c>
      <c r="C4" s="24"/>
    </row>
    <row r="5" spans="2:4" ht="29.25" x14ac:dyDescent="0.2">
      <c r="B5" s="16">
        <f>ЧИСТИ_МЕСЕЧНИ_РАЗХОДИ/ЧИСТ_МЕСЕЧЕН_ДОХОД</f>
        <v>0.74545454545454548</v>
      </c>
    </row>
    <row r="6" spans="2:4" ht="25.5" customHeight="1" x14ac:dyDescent="0.2">
      <c r="B6" s="35">
        <f>B5</f>
        <v>0.74545454545454548</v>
      </c>
      <c r="C6" s="36"/>
    </row>
    <row r="7" spans="2:4" ht="30" customHeight="1" x14ac:dyDescent="0.2">
      <c r="B7" s="8" t="s">
        <v>48</v>
      </c>
      <c r="C7" s="8" t="s">
        <v>56</v>
      </c>
      <c r="D7" s="8" t="s">
        <v>58</v>
      </c>
    </row>
    <row r="8" spans="2:4" ht="29.25" x14ac:dyDescent="0.2">
      <c r="B8" s="28">
        <f>C10</f>
        <v>2750</v>
      </c>
      <c r="C8" s="29">
        <f>'ЧИСТИ МЕСЕЧНИ РАЗХОДИ'!C4+'РАЗХОДИ ЗА СЕМЕСТЪРА'!D4</f>
        <v>2050</v>
      </c>
      <c r="D8" s="28">
        <f>ЧИСТ_МЕСЕЧЕН_ДОХОД-ЧИСТИ_МЕСЕЧНИ_РАЗХОДИ</f>
        <v>700</v>
      </c>
    </row>
    <row r="9" spans="2:4" ht="14.25" x14ac:dyDescent="0.2">
      <c r="B9" s="14" t="s">
        <v>49</v>
      </c>
      <c r="C9" s="6">
        <v>4</v>
      </c>
    </row>
    <row r="10" spans="2:4" ht="30" customHeight="1" x14ac:dyDescent="0.2">
      <c r="B10" s="8" t="s">
        <v>50</v>
      </c>
      <c r="C10" s="30">
        <f>SUM(МЕСЕЧЕНДОХОД[СУМА])</f>
        <v>2750</v>
      </c>
    </row>
    <row r="11" spans="2:4" ht="30" customHeight="1" x14ac:dyDescent="0.2">
      <c r="B11" t="s">
        <v>51</v>
      </c>
      <c r="C11" s="13" t="s">
        <v>57</v>
      </c>
    </row>
    <row r="12" spans="2:4" ht="33" customHeight="1" x14ac:dyDescent="0.2">
      <c r="B12" t="s">
        <v>52</v>
      </c>
      <c r="C12" s="32">
        <v>1500</v>
      </c>
    </row>
    <row r="13" spans="2:4" ht="33" customHeight="1" x14ac:dyDescent="0.2">
      <c r="B13" t="s">
        <v>53</v>
      </c>
      <c r="C13" s="32">
        <v>500</v>
      </c>
    </row>
    <row r="14" spans="2:4" ht="33" customHeight="1" x14ac:dyDescent="0.2">
      <c r="B14" t="s">
        <v>54</v>
      </c>
      <c r="C14" s="32">
        <v>500</v>
      </c>
    </row>
    <row r="15" spans="2:4" ht="33" customHeight="1" x14ac:dyDescent="0.2">
      <c r="B15" t="s">
        <v>55</v>
      </c>
      <c r="C15" s="32">
        <v>250</v>
      </c>
    </row>
  </sheetData>
  <mergeCells count="1">
    <mergeCell ref="B6:C6"/>
  </mergeCells>
  <conditionalFormatting sqref="B6">
    <cfRule type="dataBar" priority="1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Име на учебно заведение се актуализира автоматично от името в клетка B1 на работния лист &quot;Кредити&quot;" sqref="B1"/>
    <dataValidation allowBlank="1" showInputMessage="1" showErrorMessage="1" prompt="Годината за този семестър ще се актуализира автоматично на базата на въведеното в F3 на работния лист &quot;Семестър&quot;" sqref="C3"/>
    <dataValidation allowBlank="1" showInputMessage="1" showErrorMessage="1" prompt="Автоматично изчисляван процент от изразходваните доходи като процент в тази клетка" sqref="B5"/>
    <dataValidation allowBlank="1" showInputMessage="1" showErrorMessage="1" prompt="Лента за данни, генерирана автоматично въз основа на процента на изразходваните доходи в клетка B5" sqref="B6:C6"/>
    <dataValidation allowBlank="1" showInputMessage="1" showErrorMessage="1" prompt="Общата сума на чистите месечни доходи се генерира автоматично от таблицата на &quot;Месечен доход&quot;" sqref="B8"/>
    <dataValidation allowBlank="1" showInputMessage="1" showErrorMessage="1" prompt="Чистите месечни разходи се изчисляват автоматично от работния лист &quot;Чисти месечни разходи&quot;" sqref="C8"/>
    <dataValidation allowBlank="1" showInputMessage="1" showErrorMessage="1" prompt="Оставащите парични средства се изчисляват автоматично въз основа на чистите месечни доходи и чистите месечни разходи" sqref="D8"/>
    <dataValidation allowBlank="1" showInputMessage="1" showErrorMessage="1" prompt="Сумата на месечните доходи, която се изчислява автоматично от информацията в таблицата &quot;Месечен доход&quot;" sqref="C10"/>
    <dataValidation allowBlank="1" showInputMessage="1" showErrorMessage="1" prompt="Въведете перата за месечния доход в тази колона" sqref="B11"/>
    <dataValidation allowBlank="1" showInputMessage="1" showErrorMessage="1" prompt="Въведете сумата за всяко перо на месечния доход в тази колона" sqref="C11"/>
    <dataValidation allowBlank="1" showInputMessage="1" showErrorMessage="1" prompt="Общ брой на месеците в един семестър, използван за изчисляване на месечните разходи за семестъра в работния лист &quot;Разходи за семестъра&quot;" sqref="C9"/>
    <dataValidation allowBlank="1" showInputMessage="1" showErrorMessage="1" prompt="Работният лист &quot;Бюджет&quot; обхваща информация колко пари са останали след отчитането на всички доходи и разходи, вкл. разходите за семестъра. Има лента за данни, показваща изразходван процент на доходите, и таблица за проследяване на месечните доходи" sqref="A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C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46.875" customWidth="1"/>
    <col min="3" max="3" width="28.125" customWidth="1"/>
    <col min="4" max="4" width="8.875" customWidth="1"/>
    <col min="5" max="5" width="30.5" customWidth="1"/>
    <col min="6" max="6" width="16.75" customWidth="1"/>
    <col min="7" max="7" width="8.875" customWidth="1"/>
    <col min="8" max="8" width="2.625" customWidth="1"/>
  </cols>
  <sheetData>
    <row r="1" spans="2:3" s="2" customFormat="1" ht="24.95" customHeight="1" x14ac:dyDescent="0.25">
      <c r="B1" s="2" t="str">
        <f>ПЛАНИРОВЧИК_НА_КРЕДИТИТЕ</f>
        <v>ПЛАНИРОВЧИК НА КРЕДИТИТЕ</v>
      </c>
    </row>
    <row r="2" spans="2:3" s="3" customFormat="1" ht="39.950000000000003" customHeight="1" x14ac:dyDescent="0.45">
      <c r="B2" s="3" t="s">
        <v>45</v>
      </c>
    </row>
    <row r="3" spans="2:3" ht="44.25" customHeight="1" x14ac:dyDescent="0.55000000000000004">
      <c r="B3" s="11" t="s">
        <v>59</v>
      </c>
      <c r="C3" s="4" t="str">
        <f>Година</f>
        <v>ГОДИНА</v>
      </c>
    </row>
    <row r="4" spans="2:3" ht="30" customHeight="1" x14ac:dyDescent="0.2">
      <c r="B4" s="8" t="s">
        <v>60</v>
      </c>
      <c r="C4" s="30">
        <f>SUM(МесечниРазходи[СУМА])</f>
        <v>1675</v>
      </c>
    </row>
    <row r="5" spans="2:3" ht="30" customHeight="1" x14ac:dyDescent="0.2">
      <c r="B5" t="s">
        <v>51</v>
      </c>
      <c r="C5" s="17" t="s">
        <v>57</v>
      </c>
    </row>
    <row r="6" spans="2:3" ht="33" customHeight="1" x14ac:dyDescent="0.2">
      <c r="B6" t="s">
        <v>61</v>
      </c>
      <c r="C6" s="33">
        <v>300</v>
      </c>
    </row>
    <row r="7" spans="2:3" ht="33" customHeight="1" x14ac:dyDescent="0.2">
      <c r="B7" t="s">
        <v>62</v>
      </c>
      <c r="C7" s="33">
        <v>50</v>
      </c>
    </row>
    <row r="8" spans="2:3" ht="33" customHeight="1" x14ac:dyDescent="0.2">
      <c r="B8" t="s">
        <v>63</v>
      </c>
      <c r="C8" s="33">
        <v>75</v>
      </c>
    </row>
    <row r="9" spans="2:3" ht="33" customHeight="1" x14ac:dyDescent="0.2">
      <c r="B9" t="s">
        <v>64</v>
      </c>
      <c r="C9" s="33">
        <v>250</v>
      </c>
    </row>
    <row r="10" spans="2:3" ht="33" customHeight="1" x14ac:dyDescent="0.2">
      <c r="B10" t="s">
        <v>65</v>
      </c>
      <c r="C10" s="33">
        <v>50</v>
      </c>
    </row>
    <row r="11" spans="2:3" ht="33" customHeight="1" x14ac:dyDescent="0.2">
      <c r="B11" t="s">
        <v>66</v>
      </c>
      <c r="C11" s="33">
        <v>500</v>
      </c>
    </row>
    <row r="12" spans="2:3" ht="33" customHeight="1" x14ac:dyDescent="0.2">
      <c r="B12" t="s">
        <v>67</v>
      </c>
      <c r="C12" s="33">
        <v>275</v>
      </c>
    </row>
    <row r="13" spans="2:3" ht="33" customHeight="1" x14ac:dyDescent="0.2">
      <c r="B13" t="s">
        <v>68</v>
      </c>
      <c r="C13" s="33">
        <v>125</v>
      </c>
    </row>
    <row r="14" spans="2:3" ht="33" customHeight="1" x14ac:dyDescent="0.2">
      <c r="B14" t="s">
        <v>69</v>
      </c>
      <c r="C14" s="33">
        <v>50</v>
      </c>
    </row>
    <row r="15" spans="2:3" ht="33" customHeight="1" x14ac:dyDescent="0.2">
      <c r="B15" t="s">
        <v>70</v>
      </c>
      <c r="C15" s="33">
        <v>0</v>
      </c>
    </row>
  </sheetData>
  <dataValidations count="6">
    <dataValidation allowBlank="1" showInputMessage="1" showErrorMessage="1" prompt="Годината за този семестър ще се актуализира автоматично на базата на въведеното в F3 на работния лист &quot;Семестър&quot;" sqref="C3"/>
    <dataValidation allowBlank="1" showInputMessage="1" showErrorMessage="1" prompt="Въведете перата за месечните разходи в тази колона" sqref="B5"/>
    <dataValidation allowBlank="1" showInputMessage="1" showErrorMessage="1" prompt="Въведете сумата за всяко перо на месечния разход в тази колона" sqref="C5"/>
    <dataValidation allowBlank="1" showInputMessage="1" showErrorMessage="1" prompt="Сумата на месечните разходи, която се изчислява автоматично от информацията в таблицата &quot;Месечни разходи&quot;" sqref="C4"/>
    <dataValidation allowBlank="1" showInputMessage="1" showErrorMessage="1" prompt="Работният лист &quot;Месечни разходи&quot; проследява месечните разходи" sqref="A1"/>
    <dataValidation allowBlank="1" showInputMessage="1" showErrorMessage="1" prompt="Име на учебно заведение се актуализира автоматично от името в клетка B1 на работния лист &quot;Кредити&quot;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D11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46.875" customWidth="1"/>
    <col min="3" max="3" width="28.125" customWidth="1"/>
    <col min="4" max="4" width="15.625" customWidth="1"/>
    <col min="5" max="5" width="2.625" customWidth="1"/>
    <col min="6" max="6" width="12.25" customWidth="1"/>
    <col min="7" max="7" width="15.625" customWidth="1"/>
    <col min="8" max="8" width="3.5" customWidth="1"/>
  </cols>
  <sheetData>
    <row r="1" spans="2:4" s="2" customFormat="1" ht="24.95" customHeight="1" x14ac:dyDescent="0.25">
      <c r="B1" s="2" t="str">
        <f>ПЛАНИРОВЧИК_НА_КРЕДИТИТЕ</f>
        <v>ПЛАНИРОВЧИК НА КРЕДИТИТЕ</v>
      </c>
    </row>
    <row r="2" spans="2:4" s="3" customFormat="1" ht="39.950000000000003" customHeight="1" x14ac:dyDescent="0.45">
      <c r="B2" s="3" t="s">
        <v>45</v>
      </c>
    </row>
    <row r="3" spans="2:4" ht="44.25" customHeight="1" x14ac:dyDescent="0.55000000000000004">
      <c r="B3" s="11" t="s">
        <v>71</v>
      </c>
      <c r="C3" s="4" t="str">
        <f>Година</f>
        <v>ГОДИНА</v>
      </c>
    </row>
    <row r="4" spans="2:4" ht="30" customHeight="1" x14ac:dyDescent="0.2">
      <c r="B4" s="8" t="s">
        <v>72</v>
      </c>
      <c r="C4" s="30">
        <f>SUM(Разходи_за_семестъра[СУМА])</f>
        <v>1500</v>
      </c>
      <c r="D4" s="30">
        <f>SUM(Разходи_за_семестъра[НА МЕСЕЦ])</f>
        <v>375</v>
      </c>
    </row>
    <row r="5" spans="2:4" ht="30" customHeight="1" x14ac:dyDescent="0.2">
      <c r="B5" t="s">
        <v>51</v>
      </c>
      <c r="C5" s="17" t="s">
        <v>57</v>
      </c>
      <c r="D5" s="17" t="s">
        <v>79</v>
      </c>
    </row>
    <row r="6" spans="2:4" ht="33" customHeight="1" x14ac:dyDescent="0.2">
      <c r="B6" t="s">
        <v>73</v>
      </c>
      <c r="C6" s="33">
        <v>750</v>
      </c>
      <c r="D6" s="33">
        <f>Разходи_за_семестъра[[#This Row],[СУМА]]/Месеци_в_семестъра</f>
        <v>187.5</v>
      </c>
    </row>
    <row r="7" spans="2:4" ht="33" customHeight="1" x14ac:dyDescent="0.2">
      <c r="B7" t="s">
        <v>74</v>
      </c>
      <c r="C7" s="33">
        <v>250</v>
      </c>
      <c r="D7" s="33">
        <f>Разходи_за_семестъра[[#This Row],[СУМА]]/Месеци_в_семестъра</f>
        <v>62.5</v>
      </c>
    </row>
    <row r="8" spans="2:4" ht="33" customHeight="1" x14ac:dyDescent="0.2">
      <c r="B8" t="s">
        <v>75</v>
      </c>
      <c r="C8" s="33">
        <v>500</v>
      </c>
      <c r="D8" s="33">
        <f>Разходи_за_семестъра[[#This Row],[СУМА]]/Месеци_в_семестъра</f>
        <v>125</v>
      </c>
    </row>
    <row r="9" spans="2:4" ht="33" customHeight="1" x14ac:dyDescent="0.2">
      <c r="B9" t="s">
        <v>76</v>
      </c>
      <c r="C9" s="33">
        <v>0</v>
      </c>
      <c r="D9" s="33">
        <f>Разходи_за_семестъра[[#This Row],[СУМА]]/Месеци_в_семестъра</f>
        <v>0</v>
      </c>
    </row>
    <row r="10" spans="2:4" ht="33" customHeight="1" x14ac:dyDescent="0.2">
      <c r="B10" t="s">
        <v>77</v>
      </c>
      <c r="C10" s="33">
        <v>0</v>
      </c>
      <c r="D10" s="33">
        <f>Разходи_за_семестъра[[#This Row],[СУМА]]/Месеци_в_семестъра</f>
        <v>0</v>
      </c>
    </row>
    <row r="11" spans="2:4" ht="33" customHeight="1" x14ac:dyDescent="0.2">
      <c r="B11" t="s">
        <v>78</v>
      </c>
      <c r="C11" s="33">
        <v>0</v>
      </c>
      <c r="D11" s="33">
        <f>Разходи_за_семестъра[[#This Row],[СУМА]]/Месеци_в_семестъра</f>
        <v>0</v>
      </c>
    </row>
  </sheetData>
  <dataValidations count="8">
    <dataValidation allowBlank="1" showInputMessage="1" showErrorMessage="1" prompt="Годината за този семестър ще се актуализира автоматично на базата на въведеното в F3 на работния лист &quot;Семестър&quot;" sqref="C3"/>
    <dataValidation allowBlank="1" showInputMessage="1" showErrorMessage="1" prompt="Въведете перата на разходите за семестъра в тази колона" sqref="B5"/>
    <dataValidation allowBlank="1" showInputMessage="1" showErrorMessage="1" prompt="Въведете сумата за всяко перо за разходи за семестъра в тази колона" sqref="C5"/>
    <dataValidation allowBlank="1" showInputMessage="1" showErrorMessage="1" prompt="Стойността за месец от разходите за семестъра автоматично се изчислява с помощта на сумата на разходите за семестъра, както и броят на месеците в даден семестър от клетката C9 на работния лист &quot;Семестър&quot;" sqref="D5"/>
    <dataValidation allowBlank="1" showInputMessage="1" showErrorMessage="1" prompt="Сумата на нетните разходи за семестър, която се изчислява автоматично от информацията в таблицата &quot;Разходи за семестъра&quot;" sqref="C4"/>
    <dataValidation allowBlank="1" showInputMessage="1" showErrorMessage="1" prompt="Приблизителните месечни разходи за всички разходи за семестъра, която се изчислява автоматично от информацията в таблицата &quot;Разходи за семестъра&quot;" sqref="D4"/>
    <dataValidation allowBlank="1" showInputMessage="1" showErrorMessage="1" prompt="Работният лист &quot;Разходи за семестъра&quot; проследява конкретни разходи за семестъра и изчислява месечната обща сума въз основа на броя на месеците в семестъра, въведен в работния лист &quot;Бюджет&quot;" sqref="A1"/>
    <dataValidation allowBlank="1" showInputMessage="1" showErrorMessage="1" prompt="Име на учебно заведение се актуализира автоматично от името в клетка B1 на работния лист &quot;Кредити&quot;" sqref="B1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B1:G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35.625" customWidth="1"/>
    <col min="3" max="5" width="30.625" customWidth="1"/>
    <col min="6" max="6" width="26.5" customWidth="1"/>
    <col min="7" max="7" width="55.625" customWidth="1"/>
    <col min="8" max="8" width="2.625" customWidth="1"/>
  </cols>
  <sheetData>
    <row r="1" spans="2:7" s="2" customFormat="1" ht="24.95" customHeight="1" x14ac:dyDescent="0.25">
      <c r="B1" s="2" t="str">
        <f>ПЛАНИРОВЧИК_НА_КРЕДИТИТЕ</f>
        <v>ПЛАНИРОВЧИК НА КРЕДИТИТЕ</v>
      </c>
    </row>
    <row r="2" spans="2:7" s="3" customFormat="1" ht="39.950000000000003" customHeight="1" x14ac:dyDescent="0.45">
      <c r="B2" s="3" t="s">
        <v>80</v>
      </c>
    </row>
    <row r="3" spans="2:7" ht="39.950000000000003" customHeight="1" x14ac:dyDescent="0.2">
      <c r="B3" s="11" t="s">
        <v>81</v>
      </c>
    </row>
    <row r="4" spans="2:7" ht="30" customHeight="1" x14ac:dyDescent="0.2">
      <c r="B4" s="9" t="s">
        <v>82</v>
      </c>
      <c r="C4" s="23" t="s">
        <v>84</v>
      </c>
      <c r="D4" s="9" t="s">
        <v>86</v>
      </c>
      <c r="E4" s="9" t="s">
        <v>88</v>
      </c>
      <c r="F4" s="9" t="s">
        <v>90</v>
      </c>
      <c r="G4" s="9" t="s">
        <v>91</v>
      </c>
    </row>
    <row r="5" spans="2:7" ht="33" customHeight="1" x14ac:dyDescent="0.2">
      <c r="B5" s="9" t="s">
        <v>83</v>
      </c>
      <c r="C5" s="9" t="s">
        <v>85</v>
      </c>
      <c r="D5" s="9" t="s">
        <v>87</v>
      </c>
      <c r="E5" s="9" t="s">
        <v>89</v>
      </c>
      <c r="F5" s="9" t="s">
        <v>35</v>
      </c>
      <c r="G5" s="9"/>
    </row>
    <row r="6" spans="2:7" ht="33" customHeight="1" x14ac:dyDescent="0.2">
      <c r="B6" t="s">
        <v>83</v>
      </c>
      <c r="C6" s="9" t="s">
        <v>85</v>
      </c>
      <c r="D6" s="9" t="s">
        <v>87</v>
      </c>
      <c r="E6" s="9" t="s">
        <v>89</v>
      </c>
      <c r="F6" s="9" t="s">
        <v>35</v>
      </c>
      <c r="G6" s="9"/>
    </row>
    <row r="7" spans="2:7" ht="33" customHeight="1" x14ac:dyDescent="0.2">
      <c r="B7" t="s">
        <v>83</v>
      </c>
      <c r="C7" s="9" t="s">
        <v>85</v>
      </c>
      <c r="D7" s="9" t="s">
        <v>87</v>
      </c>
      <c r="E7" s="9" t="s">
        <v>89</v>
      </c>
      <c r="F7" s="9" t="s">
        <v>35</v>
      </c>
      <c r="G7" s="9"/>
    </row>
  </sheetData>
  <dataValidations count="8">
    <dataValidation allowBlank="1" showInputMessage="1" showErrorMessage="1" prompt="Работният лист &quot;Книги&quot; проследява книгите, които са необходими за този курс за семестъра" sqref="A1"/>
    <dataValidation allowBlank="1" showInputMessage="1" showErrorMessage="1" prompt="Име на учебно заведение се актуализира автоматично от името в клетка B1 на работния лист &quot;Кредити&quot;" sqref="B1"/>
    <dataValidation allowBlank="1" showInputMessage="1" showErrorMessage="1" prompt="Въведете заглавие за книгата в тази колона" sqref="B4"/>
    <dataValidation allowBlank="1" showInputMessage="1" showErrorMessage="1" prompt="Въведете автора за книгата в тази колона" sqref="C4"/>
    <dataValidation allowBlank="1" showInputMessage="1" showErrorMessage="1" prompt="Въведете името на курс, за който се отнася книгата, в тази колона" sqref="D4"/>
    <dataValidation allowBlank="1" showInputMessage="1" showErrorMessage="1" prompt="Въведете информация откъде да се купи книгата в тази колона" sqref="E4"/>
    <dataValidation allowBlank="1" showInputMessage="1" showErrorMessage="1" prompt="Въведете ISBN номера в тази колона" sqref="F4"/>
    <dataValidation allowBlank="1" showInputMessage="1" showErrorMessage="1" prompt="Въведете бележките, свързани с книгата, в тази колона" sqref="G4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21</vt:i4>
      </vt:variant>
    </vt:vector>
  </HeadingPairs>
  <TitlesOfParts>
    <vt:vector size="27" baseType="lpstr">
      <vt:lpstr>СЕМЕСТЪР</vt:lpstr>
      <vt:lpstr>КРЕДИТИ</vt:lpstr>
      <vt:lpstr>БЮДЖЕТ</vt:lpstr>
      <vt:lpstr>ЧИСТИ МЕСЕЧНИ РАЗХОДИ</vt:lpstr>
      <vt:lpstr>РАЗХОДИ ЗА СЕМЕСТЪРА</vt:lpstr>
      <vt:lpstr>КНИГИ</vt:lpstr>
      <vt:lpstr>БАЛАНС</vt:lpstr>
      <vt:lpstr>Година</vt:lpstr>
      <vt:lpstr>ЗаглавиеКолона1</vt:lpstr>
      <vt:lpstr>ЗаглавиеКолона2</vt:lpstr>
      <vt:lpstr>ЗаглавиеКолона3</vt:lpstr>
      <vt:lpstr>ЗаглавиеКолона4</vt:lpstr>
      <vt:lpstr>ЗаглавиеКолона5</vt:lpstr>
      <vt:lpstr>ЗаглавиеКолона6</vt:lpstr>
      <vt:lpstr>Изискване</vt:lpstr>
      <vt:lpstr>ИнтервалВреме</vt:lpstr>
      <vt:lpstr>Месеци_в_семестъра</vt:lpstr>
      <vt:lpstr>НачаленЧас</vt:lpstr>
      <vt:lpstr>БЮДЖЕТ!Печат_заглавия</vt:lpstr>
      <vt:lpstr>КНИГИ!Печат_заглавия</vt:lpstr>
      <vt:lpstr>КРЕДИТИ!Печат_заглавия</vt:lpstr>
      <vt:lpstr>'РАЗХОДИ ЗА СЕМЕСТЪРА'!Печат_заглавия</vt:lpstr>
      <vt:lpstr>СЕМЕСТЪР!Печат_заглавия</vt:lpstr>
      <vt:lpstr>'ЧИСТИ МЕСЕЧНИ РАЗХОДИ'!Печат_заглавия</vt:lpstr>
      <vt:lpstr>ПЛАНИРОВЧИК_НА_КРЕДИТИТЕ</vt:lpstr>
      <vt:lpstr>ЧИСТ_МЕСЕЧЕН_ДОХОД</vt:lpstr>
      <vt:lpstr>ЧИСТИ_МЕСЕЧНИ_РАЗХОДИ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2016-09-16T00:19:44Z</dcterms:created>
  <dcterms:modified xsi:type="dcterms:W3CDTF">2017-01-30T10:02:16Z</dcterms:modified>
</cp:coreProperties>
</file>