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07"/>
  <workbookPr filterPrivacy="1" codeName="ThisWorkbook"/>
  <xr:revisionPtr revIDLastSave="0" documentId="13_ncr:1_{B192A50B-E448-4F00-AD3B-6BEF95A27D20}" xr6:coauthVersionLast="45" xr6:coauthVersionMax="45" xr10:uidLastSave="{00000000-0000-0000-0000-000000000000}"/>
  <bookViews>
    <workbookView xWindow="-120" yWindow="-120" windowWidth="24000" windowHeight="16215" xr2:uid="{00000000-000D-0000-FFFF-FFFF00000000}"/>
  </bookViews>
  <sheets>
    <sheet name="Распорядок дня" sheetId="4" r:id="rId1"/>
    <sheet name="Планировщик событий" sheetId="3" r:id="rId2"/>
    <sheet name="Интервалы времени" sheetId="2" r:id="rId3"/>
  </sheets>
  <definedNames>
    <definedName name="BigNum">9.99E+307</definedName>
    <definedName name="BigStr">REPT("z",255)</definedName>
    <definedName name="ReportDay">IF(ЗначДня="",DAY(TODAY()),'Распорядок дня'!$C$17)</definedName>
    <definedName name="ReportMonth">IF(ИмяМесяца="",TEXT(MONTH(TODAY()),"mmm"),ИмяМесяца)</definedName>
    <definedName name="ReportYear">IF(Год="",YEAR(TODAY()),Год)</definedName>
    <definedName name="Время_начала">'Интервалы времени'!$C$4</definedName>
    <definedName name="ВремяОконч">'Интервалы времени'!$C$8</definedName>
    <definedName name="ВыделениеРасписания">'Распорядок дня'!$B$26</definedName>
    <definedName name="Год">'Распорядок дня'!$C$13</definedName>
    <definedName name="Заголовок1">'Распорядок дня'!$E$2</definedName>
    <definedName name="ЗаголовокСтолбца2">ПланировщикСобытий[[#Headers],[ДАТА]]</definedName>
    <definedName name="ЗаголовокСтолбца3">Время_1[[#Headers],[Время]]</definedName>
    <definedName name="ЗначДаты">IFERROR('Распорядок дня'!$F$2,"")</definedName>
    <definedName name="ЗначДня">'Распорядок дня'!$C$17</definedName>
    <definedName name="ИмяМесяца">'Распорядок дня'!$C$15</definedName>
    <definedName name="МинутныйИнтервал">--LEFT(ТекстПротокола,2)</definedName>
    <definedName name="НомерМесяца">IF(ИмяМесяца="",MONTH(TODAY()),MONTH(1&amp;LEFT(ИмяМесяца,3)))</definedName>
    <definedName name="ПоискДатыИВремени">ПланировщикСобытий[ДАТА]&amp;ПланировщикСобытий[ВРЕМЯ]</definedName>
    <definedName name="Приращение">TIME(0,МинутныйИнтервал,0)</definedName>
    <definedName name="СписокВремени">Время_1[Время]</definedName>
    <definedName name="ТекстПротокола">'Интервалы времени'!$C$6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4" l="1"/>
  <c r="H31" i="4" s="1"/>
  <c r="H4" i="4" l="1"/>
  <c r="H16" i="4"/>
  <c r="H27" i="4"/>
  <c r="H10" i="4"/>
  <c r="H22" i="4"/>
  <c r="H32" i="4"/>
  <c r="B6" i="3"/>
  <c r="B7" i="4"/>
  <c r="H15" i="4"/>
  <c r="H26" i="4"/>
  <c r="H3" i="4"/>
  <c r="H9" i="4"/>
  <c r="H21" i="4"/>
  <c r="E15" i="3"/>
  <c r="E14" i="3"/>
  <c r="E13" i="3"/>
  <c r="E12" i="3"/>
  <c r="E11" i="3"/>
  <c r="E10" i="3"/>
  <c r="E9" i="3"/>
  <c r="E8" i="3"/>
  <c r="E7" i="3"/>
  <c r="E6" i="3"/>
  <c r="E5" i="3"/>
  <c r="E4" i="3"/>
  <c r="E3" i="3"/>
  <c r="H15" i="3" l="1"/>
  <c r="H14" i="3"/>
  <c r="H6" i="3"/>
  <c r="H10" i="3"/>
  <c r="H7" i="3"/>
  <c r="H11" i="3"/>
  <c r="H4" i="3"/>
  <c r="H8" i="3"/>
  <c r="H12" i="3"/>
  <c r="H5" i="3"/>
  <c r="H9" i="3"/>
  <c r="H13" i="3"/>
  <c r="B8" i="3" l="1"/>
  <c r="B2" i="4"/>
  <c r="H34" i="4"/>
  <c r="H29" i="4"/>
  <c r="H24" i="4"/>
  <c r="H18" i="4"/>
  <c r="H12" i="4"/>
  <c r="H6" i="4"/>
  <c r="E3" i="2"/>
  <c r="E4" i="2" s="1"/>
  <c r="E5" i="2" l="1"/>
  <c r="E4" i="4"/>
  <c r="F4" i="4" s="1"/>
  <c r="E6" i="2" l="1"/>
  <c r="E5" i="4"/>
  <c r="E7" i="2" l="1"/>
  <c r="E6" i="4"/>
  <c r="E8" i="2" l="1"/>
  <c r="E7" i="4"/>
  <c r="E9" i="2" l="1"/>
  <c r="E8" i="4"/>
  <c r="E10" i="2" l="1"/>
  <c r="E9" i="4"/>
  <c r="E11" i="2" l="1"/>
  <c r="E10" i="4"/>
  <c r="E12" i="2" l="1"/>
  <c r="E11" i="4"/>
  <c r="E13" i="2" l="1"/>
  <c r="E12" i="4"/>
  <c r="E14" i="2" l="1"/>
  <c r="E13" i="4"/>
  <c r="E15" i="2" l="1"/>
  <c r="E14" i="4"/>
  <c r="E16" i="2" l="1"/>
  <c r="E15" i="4"/>
  <c r="E17" i="2" l="1"/>
  <c r="E16" i="4"/>
  <c r="E17" i="4" l="1"/>
  <c r="E18" i="2"/>
  <c r="E3" i="4"/>
  <c r="E18" i="4" l="1"/>
  <c r="E19" i="2"/>
  <c r="F10" i="4"/>
  <c r="F15" i="4"/>
  <c r="F17" i="4"/>
  <c r="F12" i="4"/>
  <c r="F9" i="4"/>
  <c r="F16" i="4"/>
  <c r="F14" i="4"/>
  <c r="F6" i="4"/>
  <c r="F5" i="4"/>
  <c r="F11" i="4"/>
  <c r="F8" i="4"/>
  <c r="F13" i="4"/>
  <c r="F7" i="4"/>
  <c r="F18" i="4"/>
  <c r="F3" i="4"/>
  <c r="B2" i="3"/>
  <c r="H3" i="3"/>
  <c r="E19" i="4" l="1"/>
  <c r="F19" i="4" s="1"/>
  <c r="E20" i="2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0" i="4"/>
  <c r="J19" i="4"/>
  <c r="J18" i="4"/>
  <c r="J17" i="4"/>
  <c r="J16" i="4"/>
  <c r="J15" i="4"/>
  <c r="J13" i="4"/>
  <c r="J14" i="4"/>
  <c r="J12" i="4"/>
  <c r="J11" i="4"/>
  <c r="J10" i="4"/>
  <c r="J8" i="4"/>
  <c r="J6" i="4"/>
  <c r="J7" i="4"/>
  <c r="J5" i="4"/>
  <c r="J4" i="4"/>
  <c r="I35" i="4"/>
  <c r="I34" i="4"/>
  <c r="I33" i="4"/>
  <c r="I32" i="4"/>
  <c r="I31" i="4"/>
  <c r="I30" i="4"/>
  <c r="I29" i="4"/>
  <c r="I28" i="4"/>
  <c r="I27" i="4"/>
  <c r="I25" i="4"/>
  <c r="I26" i="4"/>
  <c r="I24" i="4"/>
  <c r="I23" i="4"/>
  <c r="I22" i="4"/>
  <c r="I21" i="4"/>
  <c r="I20" i="4"/>
  <c r="I19" i="4"/>
  <c r="I18" i="4"/>
  <c r="I17" i="4"/>
  <c r="I14" i="4"/>
  <c r="I16" i="4"/>
  <c r="I13" i="4"/>
  <c r="I12" i="4"/>
  <c r="I11" i="4"/>
  <c r="I10" i="4"/>
  <c r="I8" i="4"/>
  <c r="I6" i="4"/>
  <c r="I7" i="4"/>
  <c r="I5" i="4"/>
  <c r="I4" i="4"/>
  <c r="J9" i="4"/>
  <c r="J21" i="4"/>
  <c r="I9" i="4"/>
  <c r="J3" i="4"/>
  <c r="I3" i="4"/>
  <c r="I15" i="4"/>
  <c r="E20" i="4" l="1"/>
  <c r="F20" i="4" s="1"/>
  <c r="E21" i="2"/>
  <c r="E21" i="4" l="1"/>
  <c r="F21" i="4" s="1"/>
  <c r="E22" i="2"/>
  <c r="E22" i="4" l="1"/>
  <c r="F22" i="4" s="1"/>
  <c r="E23" i="2"/>
  <c r="E23" i="4" l="1"/>
  <c r="F23" i="4" s="1"/>
  <c r="E24" i="2"/>
  <c r="E24" i="4" l="1"/>
  <c r="F24" i="4" s="1"/>
  <c r="E25" i="2"/>
  <c r="E25" i="4" l="1"/>
  <c r="F25" i="4" s="1"/>
  <c r="E26" i="2"/>
  <c r="E26" i="4" l="1"/>
  <c r="F26" i="4" s="1"/>
  <c r="E27" i="2"/>
  <c r="E27" i="4" l="1"/>
  <c r="F27" i="4" s="1"/>
  <c r="E28" i="2"/>
  <c r="E28" i="4" l="1"/>
  <c r="F28" i="4" s="1"/>
  <c r="E29" i="2"/>
  <c r="E29" i="4" l="1"/>
  <c r="F29" i="4" s="1"/>
  <c r="E30" i="2"/>
  <c r="E30" i="4" l="1"/>
  <c r="F30" i="4" s="1"/>
  <c r="E31" i="2"/>
  <c r="E31" i="4" l="1"/>
  <c r="F31" i="4" s="1"/>
  <c r="E32" i="2"/>
  <c r="E32" i="4" l="1"/>
  <c r="F32" i="4" s="1"/>
  <c r="E33" i="2"/>
  <c r="E33" i="4" l="1"/>
  <c r="F33" i="4" s="1"/>
  <c r="E34" i="2"/>
  <c r="E34" i="4" l="1"/>
  <c r="F34" i="4" s="1"/>
  <c r="E35" i="2"/>
  <c r="E35" i="4" l="1"/>
  <c r="F35" i="4" s="1"/>
  <c r="E36" i="2"/>
  <c r="E36" i="4" l="1"/>
  <c r="F36" i="4" s="1"/>
  <c r="E37" i="2"/>
  <c r="E37" i="4" l="1"/>
  <c r="F37" i="4" s="1"/>
  <c r="E38" i="2"/>
  <c r="E38" i="4" l="1"/>
  <c r="F38" i="4" s="1"/>
  <c r="E39" i="2"/>
  <c r="E39" i="4" l="1"/>
  <c r="F39" i="4" s="1"/>
  <c r="E40" i="2"/>
  <c r="E40" i="4" l="1"/>
  <c r="F40" i="4" s="1"/>
  <c r="E41" i="2"/>
  <c r="E41" i="4" l="1"/>
  <c r="F41" i="4" s="1"/>
  <c r="E42" i="2"/>
  <c r="E42" i="4" l="1"/>
  <c r="F42" i="4" s="1"/>
  <c r="E43" i="2"/>
  <c r="E43" i="4" l="1"/>
  <c r="F43" i="4" s="1"/>
  <c r="E44" i="2"/>
  <c r="E44" i="4" l="1"/>
  <c r="F44" i="4" s="1"/>
  <c r="E45" i="2"/>
  <c r="E45" i="4" l="1"/>
  <c r="F45" i="4" s="1"/>
  <c r="E46" i="2"/>
  <c r="E46" i="4" l="1"/>
  <c r="F46" i="4" s="1"/>
  <c r="E47" i="2"/>
  <c r="E47" i="4" l="1"/>
  <c r="F47" i="4" s="1"/>
  <c r="E48" i="2"/>
  <c r="E48" i="4" l="1"/>
  <c r="F48" i="4" s="1"/>
  <c r="E49" i="2"/>
  <c r="E49" i="4" l="1"/>
  <c r="F49" i="4" s="1"/>
  <c r="E50" i="2"/>
  <c r="E50" i="4" l="1"/>
  <c r="F50" i="4" s="1"/>
  <c r="E51" i="2"/>
  <c r="E51" i="4" l="1"/>
  <c r="F51" i="4" s="1"/>
  <c r="E52" i="2"/>
  <c r="E52" i="4" l="1"/>
  <c r="F52" i="4" s="1"/>
  <c r="E53" i="2"/>
  <c r="E53" i="4" l="1"/>
  <c r="F53" i="4" s="1"/>
  <c r="E54" i="2"/>
  <c r="E54" i="4" l="1"/>
  <c r="F54" i="4" s="1"/>
  <c r="E55" i="2"/>
  <c r="E55" i="4" l="1"/>
  <c r="F55" i="4" s="1"/>
  <c r="E56" i="2"/>
  <c r="E56" i="4" l="1"/>
  <c r="F56" i="4" s="1"/>
  <c r="E57" i="2"/>
  <c r="E57" i="4" l="1"/>
  <c r="F57" i="4" s="1"/>
  <c r="E58" i="2"/>
  <c r="E58" i="4" l="1"/>
  <c r="F58" i="4" s="1"/>
  <c r="E59" i="2"/>
  <c r="E59" i="4" l="1"/>
  <c r="F59" i="4" s="1"/>
  <c r="E60" i="2"/>
  <c r="E60" i="4" l="1"/>
  <c r="F60" i="4" s="1"/>
  <c r="E61" i="2"/>
  <c r="E61" i="4" l="1"/>
  <c r="F61" i="4" s="1"/>
  <c r="E62" i="2"/>
  <c r="E62" i="4" l="1"/>
  <c r="F62" i="4" s="1"/>
  <c r="E63" i="2"/>
  <c r="E63" i="4" l="1"/>
  <c r="F63" i="4" s="1"/>
  <c r="E64" i="2"/>
  <c r="E64" i="4" l="1"/>
  <c r="F64" i="4" s="1"/>
  <c r="E65" i="2"/>
  <c r="E65" i="4" l="1"/>
  <c r="F65" i="4" s="1"/>
  <c r="E66" i="2"/>
  <c r="E66" i="4" l="1"/>
  <c r="F66" i="4" s="1"/>
  <c r="E67" i="2"/>
  <c r="E67" i="4" l="1"/>
  <c r="F67" i="4" s="1"/>
  <c r="E68" i="2"/>
  <c r="E68" i="4" l="1"/>
  <c r="F68" i="4" s="1"/>
  <c r="E69" i="2"/>
  <c r="E69" i="4" l="1"/>
  <c r="F69" i="4" s="1"/>
  <c r="E70" i="2"/>
  <c r="E70" i="4" l="1"/>
  <c r="F70" i="4" s="1"/>
  <c r="E71" i="2"/>
  <c r="E71" i="4" l="1"/>
  <c r="F71" i="4" s="1"/>
  <c r="E72" i="2"/>
  <c r="E72" i="4" l="1"/>
  <c r="F72" i="4" s="1"/>
  <c r="E73" i="2"/>
  <c r="E73" i="4" l="1"/>
  <c r="F73" i="4" s="1"/>
  <c r="E74" i="2"/>
  <c r="E74" i="4" l="1"/>
  <c r="F74" i="4" s="1"/>
  <c r="E75" i="2"/>
  <c r="E75" i="4" l="1"/>
  <c r="F75" i="4" s="1"/>
</calcChain>
</file>

<file path=xl/sharedStrings.xml><?xml version="1.0" encoding="utf-8"?>
<sst xmlns="http://schemas.openxmlformats.org/spreadsheetml/2006/main" count="45" uniqueCount="37">
  <si>
    <t>Распорядок дня</t>
  </si>
  <si>
    <t>ПРОСМОТР РАСПИСАНИЯ</t>
  </si>
  <si>
    <t>Год</t>
  </si>
  <si>
    <t>Месяц</t>
  </si>
  <si>
    <t>День</t>
  </si>
  <si>
    <t>ИЗМЕНЕНИЕ РАСПИСАНИЯ</t>
  </si>
  <si>
    <t>Выберите для изменения интервалов времени</t>
  </si>
  <si>
    <t>Выберите для добавления нового события</t>
  </si>
  <si>
    <t>ВАЖНОЕ В РАСПИСАНИИ:</t>
  </si>
  <si>
    <t>Перерыв</t>
  </si>
  <si>
    <t>Время</t>
  </si>
  <si>
    <t>ОБЗОР НЕДЕЛИ</t>
  </si>
  <si>
    <t>ЗАМЕТКИ / СПИСОК ДЕЛ</t>
  </si>
  <si>
    <t>Зайти в химчистку</t>
  </si>
  <si>
    <t>Позвонить поставщику услуг кабельного ТВ</t>
  </si>
  <si>
    <t>Планировщик событий</t>
  </si>
  <si>
    <t>Выберите для просмотра распорядка дня</t>
  </si>
  <si>
    <t>ДАТА</t>
  </si>
  <si>
    <t>ВРЕМЯ</t>
  </si>
  <si>
    <t>ОПИСАНИЕ</t>
  </si>
  <si>
    <t>Подъем</t>
  </si>
  <si>
    <t>Душ</t>
  </si>
  <si>
    <t>Выход на работу</t>
  </si>
  <si>
    <t>Начало смены</t>
  </si>
  <si>
    <t>Обед</t>
  </si>
  <si>
    <t>Возвращение на работу</t>
  </si>
  <si>
    <t>Рабочие звонки</t>
  </si>
  <si>
    <t>Возвращение домой</t>
  </si>
  <si>
    <t>Тренировка по футболу</t>
  </si>
  <si>
    <t>Завтрак</t>
  </si>
  <si>
    <t>УНИКАЛЬНОЕ ЗНАЧЕНИЕ (ВЫЧИСЛЯЕМОЕ)</t>
  </si>
  <si>
    <t>Интервалы времени</t>
  </si>
  <si>
    <t>ИЗМЕНЕНИЕ ТАБЛИЦЫ ВРЕМЕНИ</t>
  </si>
  <si>
    <t>Время начала</t>
  </si>
  <si>
    <t>Интервал</t>
  </si>
  <si>
    <t>Время окончания</t>
  </si>
  <si>
    <t>15 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</si>
</sst>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C19]dd\ mmmm\ yyyy\ \г\.;@"/>
    <numFmt numFmtId="169" formatCode="h:mm;@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</borders>
  <cellStyleXfs count="36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7" borderId="0" applyNumberFormat="0" applyAlignment="0" applyProtection="0"/>
    <xf numFmtId="0" fontId="2" fillId="7" borderId="0" applyNumberFormat="0" applyBorder="0" applyAlignment="0" applyProtection="0"/>
    <xf numFmtId="167" fontId="14" fillId="0" borderId="0" applyFill="0" applyBorder="0" applyAlignment="0" applyProtection="0"/>
    <xf numFmtId="165" fontId="14" fillId="0" borderId="0" applyFill="0" applyBorder="0" applyAlignment="0" applyProtection="0"/>
    <xf numFmtId="166" fontId="14" fillId="0" borderId="0" applyFill="0" applyBorder="0" applyAlignment="0" applyProtection="0"/>
    <xf numFmtId="164" fontId="14" fillId="0" borderId="0" applyFill="0" applyBorder="0" applyAlignment="0" applyProtection="0"/>
    <xf numFmtId="9" fontId="14" fillId="0" borderId="0" applyFill="0" applyBorder="0" applyAlignment="0" applyProtection="0"/>
    <xf numFmtId="0" fontId="14" fillId="8" borderId="10" applyNumberFormat="0" applyAlignment="0" applyProtection="0"/>
    <xf numFmtId="169" fontId="14" fillId="0" borderId="0" applyFill="0">
      <alignment horizontal="left" indent="1"/>
    </xf>
    <xf numFmtId="0" fontId="11" fillId="0" borderId="0">
      <alignment horizontal="center" vertical="top"/>
    </xf>
    <xf numFmtId="0" fontId="8" fillId="0" borderId="0">
      <alignment horizontal="center" vertical="center"/>
    </xf>
    <xf numFmtId="14" fontId="14" fillId="0" borderId="0">
      <alignment horizontal="left" vertical="center" indent="1"/>
    </xf>
    <xf numFmtId="0" fontId="14" fillId="0" borderId="0">
      <alignment horizontal="left" vertical="center" indent="1"/>
    </xf>
    <xf numFmtId="0" fontId="15" fillId="2" borderId="0">
      <alignment vertical="center"/>
    </xf>
    <xf numFmtId="0" fontId="13" fillId="5" borderId="1" applyNumberFormat="0" applyFont="0">
      <alignment horizontal="left" vertical="center"/>
    </xf>
    <xf numFmtId="0" fontId="12" fillId="0" borderId="0">
      <alignment horizontal="left" indent="3"/>
    </xf>
    <xf numFmtId="0" fontId="12" fillId="6" borderId="11">
      <alignment horizontal="left" vertical="center" indent="1"/>
    </xf>
    <xf numFmtId="0" fontId="4" fillId="4" borderId="12">
      <alignment horizontal="center" vertical="center" wrapText="1"/>
      <protection locked="0"/>
    </xf>
    <xf numFmtId="0" fontId="13" fillId="4" borderId="13" applyNumberFormat="0" applyFont="0" applyAlignment="0">
      <alignment horizontal="right" vertical="center" wrapText="1"/>
      <protection locked="0"/>
    </xf>
    <xf numFmtId="0" fontId="2" fillId="2" borderId="7">
      <alignment horizontal="center" vertical="center"/>
    </xf>
    <xf numFmtId="0" fontId="6" fillId="2" borderId="0">
      <alignment horizontal="center" vertical="center"/>
    </xf>
    <xf numFmtId="0" fontId="8" fillId="2" borderId="0">
      <alignment horizontal="center" vertical="center"/>
    </xf>
    <xf numFmtId="0" fontId="10" fillId="0" borderId="0">
      <alignment horizontal="left" vertical="center" wrapText="1" indent="5"/>
    </xf>
    <xf numFmtId="0" fontId="16" fillId="4" borderId="14" applyNumberFormat="0" applyFill="0" applyAlignment="0">
      <alignment horizontal="center" vertical="center" wrapText="1"/>
      <protection locked="0"/>
    </xf>
    <xf numFmtId="0" fontId="1" fillId="3" borderId="2">
      <alignment horizontal="left" indent="1"/>
    </xf>
    <xf numFmtId="14" fontId="5" fillId="3" borderId="3">
      <alignment vertical="center"/>
    </xf>
    <xf numFmtId="0" fontId="13" fillId="5" borderId="4">
      <alignment horizontal="left" vertical="center"/>
    </xf>
    <xf numFmtId="0" fontId="13" fillId="5" borderId="15">
      <alignment horizontal="left" vertical="center"/>
    </xf>
    <xf numFmtId="0" fontId="13" fillId="5" borderId="6">
      <alignment horizontal="left" vertical="center"/>
    </xf>
    <xf numFmtId="0" fontId="4" fillId="0" borderId="16">
      <alignment horizontal="center" vertical="center" wrapText="1"/>
    </xf>
    <xf numFmtId="0" fontId="4" fillId="0" borderId="16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14" fontId="5" fillId="3" borderId="3" xfId="0" applyNumberFormat="1" applyFont="1" applyFill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Protection="1">
      <alignment vertical="center"/>
    </xf>
    <xf numFmtId="0" fontId="9" fillId="7" borderId="0" xfId="3" applyAlignment="1" applyProtection="1">
      <alignment horizontal="left" vertical="center" indent="10"/>
      <protection locked="0"/>
    </xf>
    <xf numFmtId="0" fontId="9" fillId="7" borderId="0" xfId="3" applyAlignment="1" applyProtection="1">
      <alignment horizontal="left" vertical="center" indent="6"/>
      <protection locked="0"/>
    </xf>
    <xf numFmtId="0" fontId="2" fillId="7" borderId="8" xfId="4" applyBorder="1" applyAlignment="1">
      <alignment horizontal="left" vertical="center" indent="1"/>
    </xf>
    <xf numFmtId="0" fontId="2" fillId="7" borderId="9" xfId="4" applyBorder="1" applyAlignment="1">
      <alignment horizontal="left" vertical="center" indent="1"/>
    </xf>
    <xf numFmtId="0" fontId="7" fillId="0" borderId="0" xfId="1" applyFill="1" applyAlignment="1">
      <alignment horizontal="left" vertical="center"/>
    </xf>
    <xf numFmtId="169" fontId="14" fillId="0" borderId="0" xfId="11">
      <alignment horizontal="left" indent="1"/>
    </xf>
    <xf numFmtId="14" fontId="14" fillId="0" borderId="0" xfId="14">
      <alignment horizontal="left" vertical="center" indent="1"/>
    </xf>
    <xf numFmtId="0" fontId="14" fillId="0" borderId="0" xfId="15">
      <alignment horizontal="left" vertical="center" indent="1"/>
    </xf>
    <xf numFmtId="0" fontId="15" fillId="2" borderId="0" xfId="16">
      <alignment vertical="center"/>
    </xf>
    <xf numFmtId="0" fontId="13" fillId="5" borderId="1" xfId="17">
      <alignment horizontal="left" vertical="center"/>
    </xf>
    <xf numFmtId="0" fontId="12" fillId="0" borderId="0" xfId="18">
      <alignment horizontal="left" indent="3"/>
    </xf>
    <xf numFmtId="0" fontId="4" fillId="4" borderId="12" xfId="20">
      <alignment horizontal="center" vertical="center" wrapText="1"/>
      <protection locked="0"/>
    </xf>
    <xf numFmtId="0" fontId="10" fillId="0" borderId="0" xfId="25">
      <alignment horizontal="left" vertical="center" wrapText="1" indent="5"/>
    </xf>
    <xf numFmtId="0" fontId="7" fillId="0" borderId="0" xfId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6" xfId="33">
      <alignment vertical="center"/>
    </xf>
    <xf numFmtId="0" fontId="17" fillId="0" borderId="0" xfId="34">
      <alignment vertical="center"/>
    </xf>
    <xf numFmtId="169" fontId="14" fillId="0" borderId="0" xfId="11" applyAlignment="1">
      <alignment horizontal="left" vertical="center" indent="1"/>
    </xf>
    <xf numFmtId="0" fontId="13" fillId="5" borderId="15" xfId="30" applyAlignment="1">
      <alignment horizontal="left" vertical="center"/>
    </xf>
    <xf numFmtId="0" fontId="13" fillId="5" borderId="4" xfId="29" applyAlignment="1">
      <alignment horizontal="left" vertical="center"/>
    </xf>
    <xf numFmtId="0" fontId="13" fillId="5" borderId="6" xfId="31" applyAlignment="1">
      <alignment horizontal="left" vertical="center"/>
    </xf>
    <xf numFmtId="0" fontId="1" fillId="3" borderId="2" xfId="27" applyAlignment="1">
      <alignment horizontal="left" vertical="center" indent="1"/>
    </xf>
    <xf numFmtId="0" fontId="18" fillId="7" borderId="0" xfId="16" applyFont="1" applyFill="1">
      <alignment vertical="center"/>
    </xf>
    <xf numFmtId="168" fontId="9" fillId="7" borderId="0" xfId="3" applyNumberFormat="1" applyAlignment="1" applyProtection="1">
      <alignment horizontal="left" vertical="center"/>
    </xf>
    <xf numFmtId="169" fontId="16" fillId="5" borderId="14" xfId="26" applyNumberFormat="1" applyFill="1" applyAlignment="1">
      <alignment horizontal="left" vertical="center" indent="1"/>
      <protection locked="0"/>
    </xf>
    <xf numFmtId="169" fontId="14" fillId="5" borderId="0" xfId="11" applyNumberFormat="1" applyFill="1" applyAlignment="1">
      <alignment horizontal="left" vertical="center" indent="1"/>
    </xf>
    <xf numFmtId="169" fontId="16" fillId="5" borderId="14" xfId="26" applyNumberFormat="1" applyFill="1" applyAlignment="1" applyProtection="1">
      <alignment horizontal="left" vertical="center" indent="1"/>
    </xf>
    <xf numFmtId="169" fontId="14" fillId="4" borderId="13" xfId="21" applyNumberFormat="1" applyFont="1" applyAlignment="1">
      <alignment horizontal="left" vertical="center" indent="1"/>
      <protection locked="0"/>
    </xf>
    <xf numFmtId="0" fontId="15" fillId="2" borderId="0" xfId="16" applyAlignment="1">
      <alignment vertical="center" wrapText="1"/>
    </xf>
    <xf numFmtId="169" fontId="14" fillId="5" borderId="1" xfId="17" applyNumberFormat="1" applyFont="1">
      <alignment horizontal="left" vertical="center"/>
    </xf>
    <xf numFmtId="169" fontId="14" fillId="0" borderId="0" xfId="11" applyNumberFormat="1">
      <alignment horizontal="left" indent="1"/>
    </xf>
    <xf numFmtId="169" fontId="14" fillId="0" borderId="0" xfId="11" applyNumberFormat="1" applyFill="1">
      <alignment horizontal="left" indent="1"/>
    </xf>
    <xf numFmtId="0" fontId="12" fillId="6" borderId="11" xfId="19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8" fillId="0" borderId="0" xfId="13" applyNumberFormat="1">
      <alignment horizontal="center" vertical="center"/>
    </xf>
    <xf numFmtId="0" fontId="4" fillId="0" borderId="16" xfId="32">
      <alignment horizontal="center" vertical="center" wrapText="1"/>
    </xf>
    <xf numFmtId="0" fontId="2" fillId="7" borderId="0" xfId="4" applyAlignment="1" applyProtection="1">
      <alignment horizontal="left" vertical="center" indent="5"/>
      <protection locked="0"/>
    </xf>
    <xf numFmtId="0" fontId="11" fillId="0" borderId="0" xfId="12">
      <alignment horizontal="center" vertical="top"/>
    </xf>
    <xf numFmtId="0" fontId="2" fillId="2" borderId="7" xfId="22">
      <alignment horizontal="center" vertical="center"/>
    </xf>
    <xf numFmtId="0" fontId="6" fillId="2" borderId="0" xfId="23">
      <alignment horizontal="center" vertical="center"/>
    </xf>
    <xf numFmtId="0" fontId="8" fillId="2" borderId="0" xfId="24">
      <alignment horizontal="center" vertical="center"/>
    </xf>
  </cellXfs>
  <cellStyles count="36">
    <cellStyle name="Верхняя_граница" xfId="26" xr:uid="{00000000-0005-0000-0000-00001F000000}"/>
    <cellStyle name="Время" xfId="11" xr:uid="{00000000-0005-0000-0000-00001D000000}"/>
    <cellStyle name="Выделение" xfId="19" xr:uid="{00000000-0005-0000-0000-000012000000}"/>
    <cellStyle name="Гиперссылка" xfId="34" builtinId="8" customBuiltin="1"/>
    <cellStyle name="Гиперссылка 2" xfId="35" xr:uid="{00000000-0005-0000-0000-000014000000}"/>
    <cellStyle name="Дата" xfId="13" xr:uid="{00000000-0005-0000-0000-000008000000}"/>
    <cellStyle name="Дата_события" xfId="24" xr:uid="{00000000-0005-0000-0000-00000A000000}"/>
    <cellStyle name="Денежный" xfId="7" builtinId="4" customBuiltin="1"/>
    <cellStyle name="Денежный [0]" xfId="8" builtinId="7" customBuiltin="1"/>
    <cellStyle name="День" xfId="12" xr:uid="{00000000-0005-0000-0000-000009000000}"/>
    <cellStyle name="День_недели" xfId="27" xr:uid="{00000000-0005-0000-0000-000023000000}"/>
    <cellStyle name="День_события" xfId="23" xr:uid="{00000000-0005-0000-0000-00000B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_события" xfId="25" xr:uid="{00000000-0005-0000-0000-00000D000000}"/>
    <cellStyle name="Заливка" xfId="16" xr:uid="{00000000-0005-0000-0000-00000E000000}"/>
    <cellStyle name="Заметки" xfId="32" xr:uid="{00000000-0005-0000-0000-000018000000}"/>
    <cellStyle name="Название" xfId="1" builtinId="15" customBuiltin="1"/>
    <cellStyle name="Неделя_детали" xfId="29" xr:uid="{00000000-0005-0000-0000-000021000000}"/>
    <cellStyle name="Неделя_нижний_угол" xfId="31" xr:uid="{00000000-0005-0000-0000-000020000000}"/>
    <cellStyle name="Неделя_правый_угол" xfId="30" xr:uid="{00000000-0005-0000-0000-000022000000}"/>
    <cellStyle name="Нижний_флажок_рамка" xfId="33" xr:uid="{00000000-0005-0000-0000-000002000000}"/>
    <cellStyle name="Нижняя_рамка" xfId="21" xr:uid="{00000000-0005-0000-0000-000001000000}"/>
    <cellStyle name="Обычный" xfId="0" builtinId="0" customBuiltin="1"/>
    <cellStyle name="Отступ" xfId="18" xr:uid="{00000000-0005-0000-0000-000015000000}"/>
    <cellStyle name="Полная_дата_события" xfId="22" xr:uid="{00000000-0005-0000-0000-00000C000000}"/>
    <cellStyle name="Примечание" xfId="10" builtinId="10" customBuiltin="1"/>
    <cellStyle name="Процентный" xfId="9" builtinId="5" customBuiltin="1"/>
    <cellStyle name="Рамка" xfId="17" xr:uid="{00000000-0005-0000-0000-000000000000}"/>
    <cellStyle name="Стиль 1" xfId="28" xr:uid="{00000000-0005-0000-0000-00001A000000}"/>
    <cellStyle name="Таблица_даты" xfId="14" xr:uid="{00000000-0005-0000-0000-00001B000000}"/>
    <cellStyle name="Таблица_деталей" xfId="15" xr:uid="{00000000-0005-0000-0000-00001C000000}"/>
    <cellStyle name="Финансовый" xfId="5" builtinId="3" customBuiltin="1"/>
    <cellStyle name="Финансовый [0]" xfId="6" builtinId="6" customBuiltin="1"/>
    <cellStyle name="Флажок" xfId="20" xr:uid="{00000000-0005-0000-0000-000003000000}"/>
  </cellStyles>
  <dxfs count="27">
    <dxf>
      <numFmt numFmtId="169" formatCode="h:mm;@"/>
    </dxf>
    <dxf>
      <numFmt numFmtId="169" formatCode="h:mm;@"/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04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04"/>
        <scheme val="minor"/>
      </font>
      <fill>
        <patternFill patternType="gray125">
          <fgColor theme="2" tint="0.59996337778862885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 tint="-0.24994659260841701"/>
      </font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Распорядок дня" pivot="0" count="4" xr9:uid="{00000000-0011-0000-FFFF-FFFF00000000}">
      <tableStyleElement type="wholeTable" dxfId="26"/>
      <tableStyleElement type="headerRow" dxfId="25"/>
      <tableStyleElement type="firstRowStripe" dxfId="24"/>
      <tableStyleElement type="secondRowStripe" dxfId="23"/>
    </tableStyle>
    <tableStyle name="Интервалы времени" pivot="0" count="4" xr9:uid="{00000000-0011-0000-FFFF-FFFF01000000}">
      <tableStyleElement type="wholeTable" dxfId="22"/>
      <tableStyleElement type="headerRow" dxfId="21"/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048;&#1085;&#1090;&#1077;&#1088;&#1074;&#1072;&#1083;&#1099; &#1074;&#1088;&#1077;&#1084;&#1077;&#1085;&#1080;'!A1"/><Relationship Id="rId1" Type="http://schemas.openxmlformats.org/officeDocument/2006/relationships/hyperlink" Target="#'&#1055;&#1083;&#1072;&#1085;&#1080;&#1088;&#1086;&#1074;&#1097;&#1080;&#1082; &#1089;&#1086;&#1073;&#1099;&#1090;&#1080;&#1081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1048;&#1085;&#1090;&#1077;&#1088;&#1074;&#1072;&#1083;&#1099; &#1074;&#1088;&#1077;&#1084;&#1077;&#1085;&#1080;'!A1"/><Relationship Id="rId1" Type="http://schemas.openxmlformats.org/officeDocument/2006/relationships/hyperlink" Target="#'&#1056;&#1072;&#1089;&#1087;&#1086;&#1088;&#1103;&#1076;&#1086;&#1082; &#1076;&#1085;&#1103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1056;&#1072;&#1089;&#1087;&#1086;&#1088;&#1103;&#1076;&#1086;&#1082; &#1076;&#1085;&#1103;'!A1"/><Relationship Id="rId1" Type="http://schemas.openxmlformats.org/officeDocument/2006/relationships/hyperlink" Target="#'&#1055;&#1083;&#1072;&#1085;&#1080;&#1088;&#1086;&#1074;&#1097;&#1080;&#1082; &#1089;&#1086;&#1073;&#1099;&#1090;&#1080;&#108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1429</xdr:colOff>
      <xdr:row>9</xdr:row>
      <xdr:rowOff>129813</xdr:rowOff>
    </xdr:from>
    <xdr:to>
      <xdr:col>1</xdr:col>
      <xdr:colOff>295513</xdr:colOff>
      <xdr:row>11</xdr:row>
      <xdr:rowOff>17318</xdr:rowOff>
    </xdr:to>
    <xdr:grpSp>
      <xdr:nvGrpSpPr>
        <xdr:cNvPr id="107" name="Значок просмотра расписания" descr="Календарь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>
          <a:grpSpLocks noChangeAspect="1"/>
        </xdr:cNvGrpSpPr>
      </xdr:nvGrpSpPr>
      <xdr:grpSpPr bwMode="auto">
        <a:xfrm>
          <a:off x="182404" y="2320563"/>
          <a:ext cx="294084" cy="268505"/>
          <a:chOff x="61" y="204"/>
          <a:chExt cx="31" cy="120"/>
        </a:xfrm>
      </xdr:grpSpPr>
      <xdr:sp macro="" textlink="">
        <xdr:nvSpPr>
          <xdr:cNvPr id="108" name="Прямоугольник 9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Прямоугольник 10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Полилиния 11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2913</xdr:colOff>
      <xdr:row>22</xdr:row>
      <xdr:rowOff>8404</xdr:rowOff>
    </xdr:from>
    <xdr:to>
      <xdr:col>2</xdr:col>
      <xdr:colOff>679113</xdr:colOff>
      <xdr:row>23</xdr:row>
      <xdr:rowOff>8404</xdr:rowOff>
    </xdr:to>
    <xdr:grpSp>
      <xdr:nvGrpSpPr>
        <xdr:cNvPr id="111" name="Добавьте событие" descr="Нажмите, чтобы добавить новое событие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GrpSpPr/>
      </xdr:nvGrpSpPr>
      <xdr:grpSpPr>
        <a:xfrm>
          <a:off x="183888" y="4675654"/>
          <a:ext cx="2124000" cy="190500"/>
          <a:chOff x="298188" y="4809004"/>
          <a:chExt cx="1749886" cy="190500"/>
        </a:xfrm>
      </xdr:grpSpPr>
      <xdr:sp macro="" textlink="">
        <xdr:nvSpPr>
          <xdr:cNvPr id="112" name="Скругленный прямоугольник 111">
            <a:hlinkClick xmlns:r="http://schemas.openxmlformats.org/officeDocument/2006/relationships" r:id="rId1" tooltip="Нажмите, чтобы добавить новое событие"/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/>
        </xdr:nvSpPr>
        <xdr:spPr>
          <a:xfrm>
            <a:off x="298188" y="4809004"/>
            <a:ext cx="1749886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ru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ДОБАВИТЬ</a:t>
            </a:r>
            <a:r>
              <a:rPr lang="ru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СОБЫТИЕ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Добавьте событие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Прямоугольник 15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Полилиния 16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179579</xdr:colOff>
      <xdr:row>20</xdr:row>
      <xdr:rowOff>7845</xdr:rowOff>
    </xdr:from>
    <xdr:to>
      <xdr:col>2</xdr:col>
      <xdr:colOff>674804</xdr:colOff>
      <xdr:row>21</xdr:row>
      <xdr:rowOff>7845</xdr:rowOff>
    </xdr:to>
    <xdr:grpSp>
      <xdr:nvGrpSpPr>
        <xdr:cNvPr id="117" name="Измените время" descr="Нажмите, чтобы изменить интервалы времени в планировщике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pSpPr/>
      </xdr:nvGrpSpPr>
      <xdr:grpSpPr>
        <a:xfrm>
          <a:off x="179579" y="4294095"/>
          <a:ext cx="2124000" cy="190500"/>
          <a:chOff x="303404" y="4513170"/>
          <a:chExt cx="1739700" cy="190500"/>
        </a:xfrm>
      </xdr:grpSpPr>
      <xdr:sp macro="" textlink="">
        <xdr:nvSpPr>
          <xdr:cNvPr id="118" name="Скругленный прямоугольник 117">
            <a:hlinkClick xmlns:r="http://schemas.openxmlformats.org/officeDocument/2006/relationships" r:id="rId2" tooltip="Нажмите, чтобы изменить интервалы времени"/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/>
        </xdr:nvSpPr>
        <xdr:spPr>
          <a:xfrm>
            <a:off x="303404" y="4513170"/>
            <a:ext cx="1739700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ru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ИЗМЕНИТЬ ВРЕМЯ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Измените время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Прямоугольник 20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Полилиния 21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17</xdr:row>
      <xdr:rowOff>112569</xdr:rowOff>
    </xdr:from>
    <xdr:to>
      <xdr:col>1</xdr:col>
      <xdr:colOff>296115</xdr:colOff>
      <xdr:row>19</xdr:row>
      <xdr:rowOff>14518</xdr:rowOff>
    </xdr:to>
    <xdr:grpSp>
      <xdr:nvGrpSpPr>
        <xdr:cNvPr id="123" name="Значок панели элементов" descr="Портфель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>
          <a:grpSpLocks noChangeAspect="1"/>
        </xdr:cNvGrpSpPr>
      </xdr:nvGrpSpPr>
      <xdr:grpSpPr bwMode="auto">
        <a:xfrm>
          <a:off x="181255" y="3827319"/>
          <a:ext cx="295835" cy="282949"/>
          <a:chOff x="32" y="131"/>
          <a:chExt cx="31" cy="402"/>
        </a:xfrm>
      </xdr:grpSpPr>
      <xdr:sp macro="" textlink="">
        <xdr:nvSpPr>
          <xdr:cNvPr id="125" name="Прямоугольник 25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Прямоугольник 26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Полилиния 27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86590</xdr:colOff>
      <xdr:row>1</xdr:row>
      <xdr:rowOff>19915</xdr:rowOff>
    </xdr:from>
    <xdr:to>
      <xdr:col>4</xdr:col>
      <xdr:colOff>404249</xdr:colOff>
      <xdr:row>1</xdr:row>
      <xdr:rowOff>334586</xdr:rowOff>
    </xdr:to>
    <xdr:grpSp>
      <xdr:nvGrpSpPr>
        <xdr:cNvPr id="155" name="Значок часов" descr="Часы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pSpPr>
          <a:grpSpLocks noChangeAspect="1"/>
        </xdr:cNvGrpSpPr>
      </xdr:nvGrpSpPr>
      <xdr:grpSpPr bwMode="auto">
        <a:xfrm>
          <a:off x="3344140" y="524740"/>
          <a:ext cx="317659" cy="314671"/>
          <a:chOff x="270" y="53"/>
          <a:chExt cx="29" cy="29"/>
        </a:xfrm>
      </xdr:grpSpPr>
      <xdr:sp macro="" textlink="">
        <xdr:nvSpPr>
          <xdr:cNvPr id="157" name="Прямоугольник 9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Полилиния 10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Прямоугольник 11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Прямоугольник 12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Прямоугольник 13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Прямоугольник 14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Полилиния 15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Полилиния 16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Полилиния 17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Полилиния 18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Полилиния 19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Полилиния 20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Полилиния 21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Полилиния 22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Полилиния 23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95034</xdr:colOff>
      <xdr:row>1</xdr:row>
      <xdr:rowOff>29440</xdr:rowOff>
    </xdr:from>
    <xdr:to>
      <xdr:col>7</xdr:col>
      <xdr:colOff>527581</xdr:colOff>
      <xdr:row>1</xdr:row>
      <xdr:rowOff>322203</xdr:rowOff>
    </xdr:to>
    <xdr:grpSp>
      <xdr:nvGrpSpPr>
        <xdr:cNvPr id="172" name="Значок камеры" descr="Камера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>
          <a:grpSpLocks noChangeAspect="1"/>
        </xdr:cNvGrpSpPr>
      </xdr:nvGrpSpPr>
      <xdr:grpSpPr bwMode="auto">
        <a:xfrm>
          <a:off x="6429159" y="534265"/>
          <a:ext cx="432547" cy="292763"/>
          <a:chOff x="306" y="55"/>
          <a:chExt cx="291" cy="27"/>
        </a:xfrm>
      </xdr:grpSpPr>
      <xdr:sp macro="" textlink="">
        <xdr:nvSpPr>
          <xdr:cNvPr id="174" name="Прямоугольник 27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Прямоугольник 28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Полилиния 29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57150</xdr:colOff>
      <xdr:row>1</xdr:row>
      <xdr:rowOff>19915</xdr:rowOff>
    </xdr:from>
    <xdr:to>
      <xdr:col>12</xdr:col>
      <xdr:colOff>206528</xdr:colOff>
      <xdr:row>1</xdr:row>
      <xdr:rowOff>301724</xdr:rowOff>
    </xdr:to>
    <xdr:grpSp>
      <xdr:nvGrpSpPr>
        <xdr:cNvPr id="177" name="Значок заметок" descr="Поле заметки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GrpSpPr>
          <a:grpSpLocks noChangeAspect="1"/>
        </xdr:cNvGrpSpPr>
      </xdr:nvGrpSpPr>
      <xdr:grpSpPr bwMode="auto">
        <a:xfrm>
          <a:off x="9972675" y="524740"/>
          <a:ext cx="368453" cy="281809"/>
          <a:chOff x="89" y="56"/>
          <a:chExt cx="781" cy="26"/>
        </a:xfrm>
      </xdr:grpSpPr>
      <xdr:sp macro="" textlink="">
        <xdr:nvSpPr>
          <xdr:cNvPr id="179" name="Прямоугольник 33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Полилиния 34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Полилиния 35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309343</xdr:colOff>
      <xdr:row>10</xdr:row>
      <xdr:rowOff>182654</xdr:rowOff>
    </xdr:from>
    <xdr:to>
      <xdr:col>2</xdr:col>
      <xdr:colOff>1088218</xdr:colOff>
      <xdr:row>11</xdr:row>
      <xdr:rowOff>163043</xdr:rowOff>
    </xdr:to>
    <xdr:sp macro="" textlink="">
      <xdr:nvSpPr>
        <xdr:cNvPr id="2" name="Измените информационную панель" descr="Кнопка перехода для просмотра распорядка дня">
          <a:hlinkClick xmlns:r="http://schemas.openxmlformats.org/officeDocument/2006/relationships" r:id="rId1" tooltip="Нажмите, чтобы просмотреть распорядок дня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0318" y="2573429"/>
          <a:ext cx="2160000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ПРОСМОТРЕТЬ</a:t>
          </a:r>
          <a:r>
            <a:rPr lang="ru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РАСПОРЯДОК ДНЯ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</xdr:col>
      <xdr:colOff>316566</xdr:colOff>
      <xdr:row>9</xdr:row>
      <xdr:rowOff>21292</xdr:rowOff>
    </xdr:from>
    <xdr:to>
      <xdr:col>2</xdr:col>
      <xdr:colOff>1095441</xdr:colOff>
      <xdr:row>10</xdr:row>
      <xdr:rowOff>1681</xdr:rowOff>
    </xdr:to>
    <xdr:sp macro="" textlink="">
      <xdr:nvSpPr>
        <xdr:cNvPr id="3" name="Измените время" descr="Кнопка перехода для изменения интервалов времени в планировщике">
          <a:hlinkClick xmlns:r="http://schemas.openxmlformats.org/officeDocument/2006/relationships" r:id="rId2" tooltip="Нажмите, чтобы изменить интервалы времени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7541" y="2221567"/>
          <a:ext cx="2160000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ИЗМЕНИТЬ ВРЕМЯ</a:t>
          </a:r>
        </a:p>
      </xdr:txBody>
    </xdr:sp>
    <xdr:clientData fPrintsWithSheet="0"/>
  </xdr:twoCellAnchor>
  <xdr:twoCellAnchor editAs="oneCell">
    <xdr:from>
      <xdr:col>4</xdr:col>
      <xdr:colOff>104775</xdr:colOff>
      <xdr:row>1</xdr:row>
      <xdr:rowOff>85725</xdr:rowOff>
    </xdr:from>
    <xdr:to>
      <xdr:col>4</xdr:col>
      <xdr:colOff>295275</xdr:colOff>
      <xdr:row>1</xdr:row>
      <xdr:rowOff>266700</xdr:rowOff>
    </xdr:to>
    <xdr:grpSp>
      <xdr:nvGrpSpPr>
        <xdr:cNvPr id="2051" name="Значок даты" descr="Календарь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pSpPr>
          <a:grpSpLocks noChangeAspect="1"/>
        </xdr:cNvGrpSpPr>
      </xdr:nvGrpSpPr>
      <xdr:grpSpPr bwMode="auto">
        <a:xfrm>
          <a:off x="3228975" y="590550"/>
          <a:ext cx="190500" cy="180975"/>
          <a:chOff x="223" y="69"/>
          <a:chExt cx="20" cy="19"/>
        </a:xfrm>
      </xdr:grpSpPr>
      <xdr:sp macro="" textlink="">
        <xdr:nvSpPr>
          <xdr:cNvPr id="2052" name="Прямоугольник 4">
            <a:extLst>
              <a:ext uri="{FF2B5EF4-FFF2-40B4-BE49-F238E27FC236}">
                <a16:creationId xmlns:a16="http://schemas.microsoft.com/office/drawing/2014/main" id="{00000000-0008-0000-0100-000004080000}"/>
              </a:ext>
            </a:extLst>
          </xdr:cNvPr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Полилиния 5">
            <a:extLst>
              <a:ext uri="{FF2B5EF4-FFF2-40B4-BE49-F238E27FC236}">
                <a16:creationId xmlns:a16="http://schemas.microsoft.com/office/drawing/2014/main" id="{00000000-0008-0000-0100-000005080000}"/>
              </a:ext>
            </a:extLst>
          </xdr:cNvPr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123825</xdr:colOff>
      <xdr:row>1</xdr:row>
      <xdr:rowOff>85725</xdr:rowOff>
    </xdr:from>
    <xdr:to>
      <xdr:col>5</xdr:col>
      <xdr:colOff>304800</xdr:colOff>
      <xdr:row>1</xdr:row>
      <xdr:rowOff>266700</xdr:rowOff>
    </xdr:to>
    <xdr:grpSp>
      <xdr:nvGrpSpPr>
        <xdr:cNvPr id="2056" name="Значок времени" descr="Часы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GrpSpPr>
          <a:grpSpLocks noChangeAspect="1"/>
        </xdr:cNvGrpSpPr>
      </xdr:nvGrpSpPr>
      <xdr:grpSpPr bwMode="auto">
        <a:xfrm>
          <a:off x="4819650" y="590550"/>
          <a:ext cx="180975" cy="180975"/>
          <a:chOff x="390" y="69"/>
          <a:chExt cx="19" cy="19"/>
        </a:xfrm>
      </xdr:grpSpPr>
      <xdr:sp macro="" textlink="">
        <xdr:nvSpPr>
          <xdr:cNvPr id="2057" name="Прямоугольник 9">
            <a:extLst>
              <a:ext uri="{FF2B5EF4-FFF2-40B4-BE49-F238E27FC236}">
                <a16:creationId xmlns:a16="http://schemas.microsoft.com/office/drawing/2014/main" id="{00000000-0008-0000-0100-000009080000}"/>
              </a:ext>
            </a:extLst>
          </xdr:cNvPr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Полилиния 10">
            <a:extLst>
              <a:ext uri="{FF2B5EF4-FFF2-40B4-BE49-F238E27FC236}">
                <a16:creationId xmlns:a16="http://schemas.microsoft.com/office/drawing/2014/main" id="{00000000-0008-0000-0100-00000A080000}"/>
              </a:ext>
            </a:extLst>
          </xdr:cNvPr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6</xdr:col>
      <xdr:colOff>123825</xdr:colOff>
      <xdr:row>1</xdr:row>
      <xdr:rowOff>95250</xdr:rowOff>
    </xdr:from>
    <xdr:to>
      <xdr:col>6</xdr:col>
      <xdr:colOff>323850</xdr:colOff>
      <xdr:row>1</xdr:row>
      <xdr:rowOff>257175</xdr:rowOff>
    </xdr:to>
    <xdr:grpSp>
      <xdr:nvGrpSpPr>
        <xdr:cNvPr id="2061" name="Значок описания" descr="Описание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GrpSpPr>
          <a:grpSpLocks noChangeAspect="1"/>
        </xdr:cNvGrpSpPr>
      </xdr:nvGrpSpPr>
      <xdr:grpSpPr bwMode="auto">
        <a:xfrm>
          <a:off x="6153150" y="600075"/>
          <a:ext cx="200025" cy="161925"/>
          <a:chOff x="530" y="70"/>
          <a:chExt cx="21" cy="17"/>
        </a:xfrm>
      </xdr:grpSpPr>
      <xdr:sp macro="" textlink="">
        <xdr:nvSpPr>
          <xdr:cNvPr id="2062" name="Прямоугольник 14">
            <a:extLst>
              <a:ext uri="{FF2B5EF4-FFF2-40B4-BE49-F238E27FC236}">
                <a16:creationId xmlns:a16="http://schemas.microsoft.com/office/drawing/2014/main" id="{00000000-0008-0000-0100-00000E080000}"/>
              </a:ext>
            </a:extLst>
          </xdr:cNvPr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Полилиния 15">
            <a:extLst>
              <a:ext uri="{FF2B5EF4-FFF2-40B4-BE49-F238E27FC236}">
                <a16:creationId xmlns:a16="http://schemas.microsoft.com/office/drawing/2014/main" id="{00000000-0008-0000-0100-00000F080000}"/>
              </a:ext>
            </a:extLst>
          </xdr:cNvPr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86846</xdr:rowOff>
    </xdr:from>
    <xdr:to>
      <xdr:col>4</xdr:col>
      <xdr:colOff>266700</xdr:colOff>
      <xdr:row>1</xdr:row>
      <xdr:rowOff>257175</xdr:rowOff>
    </xdr:to>
    <xdr:grpSp>
      <xdr:nvGrpSpPr>
        <xdr:cNvPr id="3075" name="Значок времени" descr="Часы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pSpPr>
          <a:grpSpLocks noChangeAspect="1"/>
        </xdr:cNvGrpSpPr>
      </xdr:nvGrpSpPr>
      <xdr:grpSpPr bwMode="auto">
        <a:xfrm>
          <a:off x="3343275" y="591671"/>
          <a:ext cx="180975" cy="170329"/>
          <a:chOff x="30" y="8"/>
          <a:chExt cx="19" cy="94"/>
        </a:xfrm>
      </xdr:grpSpPr>
      <xdr:sp macro="" textlink="">
        <xdr:nvSpPr>
          <xdr:cNvPr id="3074" name="Автофигура 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Прямоугольник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Полилиния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57150</xdr:colOff>
      <xdr:row>1</xdr:row>
      <xdr:rowOff>9525</xdr:rowOff>
    </xdr:from>
    <xdr:to>
      <xdr:col>1</xdr:col>
      <xdr:colOff>374809</xdr:colOff>
      <xdr:row>1</xdr:row>
      <xdr:rowOff>324196</xdr:rowOff>
    </xdr:to>
    <xdr:grpSp>
      <xdr:nvGrpSpPr>
        <xdr:cNvPr id="10" name="Значок часов" descr="Часы">
          <a:extLst>
            <a:ext uri="{FF2B5EF4-FFF2-40B4-BE49-F238E27FC236}">
              <a16:creationId xmlns:a16="http://schemas.microsoft.com/office/drawing/2014/main" id="{764934FC-5EB9-4A67-B924-802262688152}"/>
            </a:ext>
          </a:extLst>
        </xdr:cNvPr>
        <xdr:cNvGrpSpPr>
          <a:grpSpLocks noChangeAspect="1"/>
        </xdr:cNvGrpSpPr>
      </xdr:nvGrpSpPr>
      <xdr:grpSpPr bwMode="auto">
        <a:xfrm>
          <a:off x="238125" y="514350"/>
          <a:ext cx="317659" cy="314671"/>
          <a:chOff x="270" y="53"/>
          <a:chExt cx="29" cy="29"/>
        </a:xfrm>
      </xdr:grpSpPr>
      <xdr:sp macro="" textlink="">
        <xdr:nvSpPr>
          <xdr:cNvPr id="11" name="Прямоугольник 9">
            <a:extLst>
              <a:ext uri="{FF2B5EF4-FFF2-40B4-BE49-F238E27FC236}">
                <a16:creationId xmlns:a16="http://schemas.microsoft.com/office/drawing/2014/main" id="{9860659E-06A6-47E4-811D-7397917A7A39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Полилиния 10">
            <a:extLst>
              <a:ext uri="{FF2B5EF4-FFF2-40B4-BE49-F238E27FC236}">
                <a16:creationId xmlns:a16="http://schemas.microsoft.com/office/drawing/2014/main" id="{9E4A6CD3-7B17-4703-8B7B-99538DF54988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" name="Прямоугольник 11">
            <a:extLst>
              <a:ext uri="{FF2B5EF4-FFF2-40B4-BE49-F238E27FC236}">
                <a16:creationId xmlns:a16="http://schemas.microsoft.com/office/drawing/2014/main" id="{8E04E2F9-911C-4525-918B-77D0A7C713F1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4" name="Прямоугольник 12">
            <a:extLst>
              <a:ext uri="{FF2B5EF4-FFF2-40B4-BE49-F238E27FC236}">
                <a16:creationId xmlns:a16="http://schemas.microsoft.com/office/drawing/2014/main" id="{CBA4FBA0-8743-4968-B35D-15B60B414E8B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5" name="Прямоугольник 13">
            <a:extLst>
              <a:ext uri="{FF2B5EF4-FFF2-40B4-BE49-F238E27FC236}">
                <a16:creationId xmlns:a16="http://schemas.microsoft.com/office/drawing/2014/main" id="{C58D911C-2C68-465E-856B-422C84B2411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" name="Прямоугольник 14">
            <a:extLst>
              <a:ext uri="{FF2B5EF4-FFF2-40B4-BE49-F238E27FC236}">
                <a16:creationId xmlns:a16="http://schemas.microsoft.com/office/drawing/2014/main" id="{D7887563-59ED-40FF-A9DC-1EE34070438F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" name="Полилиния 15">
            <a:extLst>
              <a:ext uri="{FF2B5EF4-FFF2-40B4-BE49-F238E27FC236}">
                <a16:creationId xmlns:a16="http://schemas.microsoft.com/office/drawing/2014/main" id="{4808CD84-1C98-4D93-81BB-EE9F05F21FB7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" name="Полилиния 16">
            <a:extLst>
              <a:ext uri="{FF2B5EF4-FFF2-40B4-BE49-F238E27FC236}">
                <a16:creationId xmlns:a16="http://schemas.microsoft.com/office/drawing/2014/main" id="{E6A35112-1931-499D-9DB4-746CFE12F39E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" name="Полилиния 17">
            <a:extLst>
              <a:ext uri="{FF2B5EF4-FFF2-40B4-BE49-F238E27FC236}">
                <a16:creationId xmlns:a16="http://schemas.microsoft.com/office/drawing/2014/main" id="{5454C719-1FC0-426B-A830-41A87C3B07B6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Полилиния 18">
            <a:extLst>
              <a:ext uri="{FF2B5EF4-FFF2-40B4-BE49-F238E27FC236}">
                <a16:creationId xmlns:a16="http://schemas.microsoft.com/office/drawing/2014/main" id="{A326715F-171F-4C02-98E1-F74EC60CFFC1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Полилиния 19">
            <a:extLst>
              <a:ext uri="{FF2B5EF4-FFF2-40B4-BE49-F238E27FC236}">
                <a16:creationId xmlns:a16="http://schemas.microsoft.com/office/drawing/2014/main" id="{578B221E-D60B-49BF-8E2E-18A1DAED41F1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Полилиния 20">
            <a:extLst>
              <a:ext uri="{FF2B5EF4-FFF2-40B4-BE49-F238E27FC236}">
                <a16:creationId xmlns:a16="http://schemas.microsoft.com/office/drawing/2014/main" id="{F92E00B2-7276-469F-A1FD-3C5418258A7A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" name="Полилиния 21">
            <a:extLst>
              <a:ext uri="{FF2B5EF4-FFF2-40B4-BE49-F238E27FC236}">
                <a16:creationId xmlns:a16="http://schemas.microsoft.com/office/drawing/2014/main" id="{5F8876CA-9A8C-4894-BAD0-2C5316F4D033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" name="Полилиния 22">
            <a:extLst>
              <a:ext uri="{FF2B5EF4-FFF2-40B4-BE49-F238E27FC236}">
                <a16:creationId xmlns:a16="http://schemas.microsoft.com/office/drawing/2014/main" id="{63E92962-D827-4FD6-BEA4-410BEFB9E37B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Полилиния 23">
            <a:extLst>
              <a:ext uri="{FF2B5EF4-FFF2-40B4-BE49-F238E27FC236}">
                <a16:creationId xmlns:a16="http://schemas.microsoft.com/office/drawing/2014/main" id="{FA6BB5A2-87A9-425C-886A-F29BB36A33BD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2913</xdr:colOff>
      <xdr:row>13</xdr:row>
      <xdr:rowOff>8404</xdr:rowOff>
    </xdr:from>
    <xdr:to>
      <xdr:col>2</xdr:col>
      <xdr:colOff>679113</xdr:colOff>
      <xdr:row>13</xdr:row>
      <xdr:rowOff>198904</xdr:rowOff>
    </xdr:to>
    <xdr:grpSp>
      <xdr:nvGrpSpPr>
        <xdr:cNvPr id="26" name="Добавьте событие" descr="Нажмите, чтобы добавить новое событие">
          <a:extLst>
            <a:ext uri="{FF2B5EF4-FFF2-40B4-BE49-F238E27FC236}">
              <a16:creationId xmlns:a16="http://schemas.microsoft.com/office/drawing/2014/main" id="{D60FB342-9F21-4B01-81DF-89FE49385CB3}"/>
            </a:ext>
          </a:extLst>
        </xdr:cNvPr>
        <xdr:cNvGrpSpPr/>
      </xdr:nvGrpSpPr>
      <xdr:grpSpPr>
        <a:xfrm>
          <a:off x="183888" y="3485029"/>
          <a:ext cx="2124000" cy="190500"/>
          <a:chOff x="298188" y="4809004"/>
          <a:chExt cx="1749886" cy="190500"/>
        </a:xfrm>
      </xdr:grpSpPr>
      <xdr:sp macro="" textlink="">
        <xdr:nvSpPr>
          <xdr:cNvPr id="27" name="Скругленный прямоугольник 111">
            <a:hlinkClick xmlns:r="http://schemas.openxmlformats.org/officeDocument/2006/relationships" r:id="rId1" tooltip="Нажмите, чтобы добавить новое событие"/>
            <a:extLst>
              <a:ext uri="{FF2B5EF4-FFF2-40B4-BE49-F238E27FC236}">
                <a16:creationId xmlns:a16="http://schemas.microsoft.com/office/drawing/2014/main" id="{C25870B0-A3F0-4E92-A003-D30B7F5F8C40}"/>
              </a:ext>
            </a:extLst>
          </xdr:cNvPr>
          <xdr:cNvSpPr/>
        </xdr:nvSpPr>
        <xdr:spPr>
          <a:xfrm>
            <a:off x="298188" y="4809004"/>
            <a:ext cx="1749886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ru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ДОБАВИТЬ</a:t>
            </a:r>
            <a:r>
              <a:rPr lang="ru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СОБЫТИЕ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28" name="Добавьте событие">
            <a:extLst>
              <a:ext uri="{FF2B5EF4-FFF2-40B4-BE49-F238E27FC236}">
                <a16:creationId xmlns:a16="http://schemas.microsoft.com/office/drawing/2014/main" id="{FFA4E361-1549-44AA-85F0-50A33E0300E8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29" name="Прямоугольник 15">
              <a:extLst>
                <a:ext uri="{FF2B5EF4-FFF2-40B4-BE49-F238E27FC236}">
                  <a16:creationId xmlns:a16="http://schemas.microsoft.com/office/drawing/2014/main" id="{CC371655-4F93-46AB-AF3B-3CB82D2D0F8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" name="Полилиния 16">
              <a:extLst>
                <a:ext uri="{FF2B5EF4-FFF2-40B4-BE49-F238E27FC236}">
                  <a16:creationId xmlns:a16="http://schemas.microsoft.com/office/drawing/2014/main" id="{0D759B39-4FFD-4634-B6D7-44F4E313D951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179570</xdr:colOff>
      <xdr:row>11</xdr:row>
      <xdr:rowOff>36420</xdr:rowOff>
    </xdr:from>
    <xdr:to>
      <xdr:col>2</xdr:col>
      <xdr:colOff>674796</xdr:colOff>
      <xdr:row>11</xdr:row>
      <xdr:rowOff>226920</xdr:rowOff>
    </xdr:to>
    <xdr:grpSp>
      <xdr:nvGrpSpPr>
        <xdr:cNvPr id="31" name="Измените время" descr="Нажмите, чтобы изменить интервалы времени в планировщике">
          <a:hlinkClick xmlns:r="http://schemas.openxmlformats.org/officeDocument/2006/relationships" r:id="rId2" tooltip="Нажмите, чтобы просмотреть расписание"/>
          <a:extLst>
            <a:ext uri="{FF2B5EF4-FFF2-40B4-BE49-F238E27FC236}">
              <a16:creationId xmlns:a16="http://schemas.microsoft.com/office/drawing/2014/main" id="{731A1DCC-B4A9-4F4D-898C-AC144E9767A0}"/>
            </a:ext>
          </a:extLst>
        </xdr:cNvPr>
        <xdr:cNvGrpSpPr/>
      </xdr:nvGrpSpPr>
      <xdr:grpSpPr>
        <a:xfrm>
          <a:off x="179570" y="3036795"/>
          <a:ext cx="2124001" cy="190500"/>
          <a:chOff x="303395" y="4513170"/>
          <a:chExt cx="1739704" cy="190500"/>
        </a:xfrm>
      </xdr:grpSpPr>
      <xdr:sp macro="" textlink="">
        <xdr:nvSpPr>
          <xdr:cNvPr id="32" name="Скругленный прямоугольник 117">
            <a:hlinkClick xmlns:r="http://schemas.openxmlformats.org/officeDocument/2006/relationships" r:id="rId2" tooltip="Нажмите, чтобы просмотреть расписание"/>
            <a:extLst>
              <a:ext uri="{FF2B5EF4-FFF2-40B4-BE49-F238E27FC236}">
                <a16:creationId xmlns:a16="http://schemas.microsoft.com/office/drawing/2014/main" id="{C80209F6-D4B5-47BD-8B63-14019DEE5FA4}"/>
              </a:ext>
            </a:extLst>
          </xdr:cNvPr>
          <xdr:cNvSpPr/>
        </xdr:nvSpPr>
        <xdr:spPr>
          <a:xfrm>
            <a:off x="303395" y="4513170"/>
            <a:ext cx="1739704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ru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ПРОСМОТРЕТЬ</a:t>
            </a:r>
            <a:r>
              <a:rPr lang="ru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РАСПОРЯДОК ДНЯ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33" name="Измените время">
            <a:extLst>
              <a:ext uri="{FF2B5EF4-FFF2-40B4-BE49-F238E27FC236}">
                <a16:creationId xmlns:a16="http://schemas.microsoft.com/office/drawing/2014/main" id="{526B6FDD-8540-4294-8339-D89C5CC98DEA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34" name="Прямоугольник 20">
              <a:extLst>
                <a:ext uri="{FF2B5EF4-FFF2-40B4-BE49-F238E27FC236}">
                  <a16:creationId xmlns:a16="http://schemas.microsoft.com/office/drawing/2014/main" id="{E68949C0-C4A0-4EB4-AAA7-38528EDC437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" name="Полилиния 21">
              <a:extLst>
                <a:ext uri="{FF2B5EF4-FFF2-40B4-BE49-F238E27FC236}">
                  <a16:creationId xmlns:a16="http://schemas.microsoft.com/office/drawing/2014/main" id="{88D5472A-6035-466B-AE01-033576C77ED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8</xdr:row>
      <xdr:rowOff>198294</xdr:rowOff>
    </xdr:from>
    <xdr:to>
      <xdr:col>1</xdr:col>
      <xdr:colOff>296115</xdr:colOff>
      <xdr:row>10</xdr:row>
      <xdr:rowOff>4993</xdr:rowOff>
    </xdr:to>
    <xdr:grpSp>
      <xdr:nvGrpSpPr>
        <xdr:cNvPr id="36" name="Значок панели элементов" descr="Портфель">
          <a:extLst>
            <a:ext uri="{FF2B5EF4-FFF2-40B4-BE49-F238E27FC236}">
              <a16:creationId xmlns:a16="http://schemas.microsoft.com/office/drawing/2014/main" id="{84CC1468-4A9F-454F-8468-1F6BBB1B2193}"/>
            </a:ext>
          </a:extLst>
        </xdr:cNvPr>
        <xdr:cNvGrpSpPr>
          <a:grpSpLocks noChangeAspect="1"/>
        </xdr:cNvGrpSpPr>
      </xdr:nvGrpSpPr>
      <xdr:grpSpPr bwMode="auto">
        <a:xfrm>
          <a:off x="181255" y="2484294"/>
          <a:ext cx="295835" cy="282949"/>
          <a:chOff x="32" y="131"/>
          <a:chExt cx="31" cy="402"/>
        </a:xfrm>
      </xdr:grpSpPr>
      <xdr:sp macro="" textlink="">
        <xdr:nvSpPr>
          <xdr:cNvPr id="37" name="Прямоугольник 25">
            <a:extLst>
              <a:ext uri="{FF2B5EF4-FFF2-40B4-BE49-F238E27FC236}">
                <a16:creationId xmlns:a16="http://schemas.microsoft.com/office/drawing/2014/main" id="{E41BFCFC-AD8D-4789-806E-C47D26EAB58D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Прямоугольник 26">
            <a:extLst>
              <a:ext uri="{FF2B5EF4-FFF2-40B4-BE49-F238E27FC236}">
                <a16:creationId xmlns:a16="http://schemas.microsoft.com/office/drawing/2014/main" id="{E112929A-2FF8-448D-B1CA-C40DFE61F7DD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9" name="Полилиния 27">
            <a:extLst>
              <a:ext uri="{FF2B5EF4-FFF2-40B4-BE49-F238E27FC236}">
                <a16:creationId xmlns:a16="http://schemas.microsoft.com/office/drawing/2014/main" id="{494765F8-40DE-4379-B87D-853CCD9E759A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РаспорядокДня" displayName="РаспорядокДня" ref="E3:F75" headerRowCount="0">
  <tableColumns count="2">
    <tableColumn id="1" xr3:uid="{00000000-0010-0000-0000-000001000000}" name="Время" totalsRowLabel="Итог" headerRowDxfId="15" dataDxfId="14" totalsRowDxfId="13" dataCellStyle="Время">
      <calculatedColumnFormula>'Интервалы времени'!E3</calculatedColumnFormula>
    </tableColumn>
    <tableColumn id="2" xr3:uid="{00000000-0010-0000-0000-000002000000}" name="Описание" totalsRowFunction="count" headerRowDxfId="12" dataDxfId="11">
      <calculatedColumnFormula>IFERROR(INDEX(ПланировщикСобытий[],MATCH(DATEVALUE(ЗначДаты)&amp;РаспорядокДня[[#This Row],[Время]],ПоискДатыИВремени,0),3),"")</calculatedColumnFormula>
    </tableColumn>
  </tableColumns>
  <tableStyleInfo name="Распорядок дня" showFirstColumn="0" showLastColumn="0" showRowStripes="1" showColumnStripes="0"/>
  <extLst>
    <ext xmlns:x14="http://schemas.microsoft.com/office/spreadsheetml/2009/9/main" uri="{504A1905-F514-4f6f-8877-14C23A59335A}">
      <x14:table altTextSummary="Распорядок дня, включая событие для определенного интервала времени, как указано на листе &quot;Планировщик событий&quot;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ПланировщикСобытий" displayName="ПланировщикСобытий" ref="E2:H15" headerRowDxfId="10" dataDxfId="9">
  <autoFilter ref="E2:H15" xr:uid="{00000000-0009-0000-0100-000003000000}"/>
  <tableColumns count="4">
    <tableColumn id="1" xr3:uid="{00000000-0010-0000-0100-000001000000}" name="ДАТА" totalsRowLabel="Итог" totalsRowDxfId="8" dataCellStyle="Таблица_даты"/>
    <tableColumn id="2" xr3:uid="{00000000-0010-0000-0100-000002000000}" name="ВРЕМЯ" totalsRowDxfId="7" dataCellStyle="Время"/>
    <tableColumn id="3" xr3:uid="{00000000-0010-0000-0100-000003000000}" name="ОПИСАНИЕ" totalsRowDxfId="6" dataCellStyle="Таблица_деталей"/>
    <tableColumn id="4" xr3:uid="{00000000-0010-0000-0100-000004000000}" name="УНИКАЛЬНОЕ ЗНАЧЕНИЕ (ВЫЧИСЛЯЕМОЕ)" totalsRowFunction="count" dataDxfId="5" totalsRowDxfId="4">
      <calculatedColumnFormula>ПланировщикСобытий[[#This Row],[ДАТА]]&amp;"|"&amp;COUNTIF($E$3:E3,E3)</calculatedColumnFormula>
    </tableColumn>
  </tableColumns>
  <tableStyleInfo name="Интервалы времени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отображаются дата, время и описание событий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Время" displayName="Время_1" ref="E2:E75" totalsRowShown="0" dataDxfId="1">
  <autoFilter ref="E2:E75" xr:uid="{00000000-0009-0000-0100-000001000000}"/>
  <tableColumns count="1">
    <tableColumn id="1" xr3:uid="{00000000-0010-0000-0200-000001000000}" name="Время" dataDxfId="0" dataCellStyle="Время">
      <calculatedColumnFormula>IFERROR(IF($E2+Приращение&gt;ВремяОконч,"",$E2+Приращение),"")</calculatedColumnFormula>
    </tableColumn>
  </tableColumns>
  <tableStyleInfo name="Интервалы времени" showFirstColumn="0" showLastColumn="0" showRowStripes="1" showColumnStripes="0"/>
  <extLst>
    <ext xmlns:x14="http://schemas.microsoft.com/office/spreadsheetml/2009/9/main" uri="{504A1905-F514-4f6f-8877-14C23A59335A}">
      <x14:table altTextSummary="Список интервалов времени, которые отображаются на листе &quot;Распорядок дня&quot;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75"/>
  <sheetViews>
    <sheetView showGridLines="0" tabSelected="1" zoomScaleNormal="100" workbookViewId="0"/>
  </sheetViews>
  <sheetFormatPr defaultRowHeight="15" x14ac:dyDescent="0.25"/>
  <cols>
    <col min="1" max="1" width="2.7109375" customWidth="1"/>
    <col min="2" max="3" width="21.7109375" customWidth="1"/>
    <col min="4" max="4" width="2.7109375" customWidth="1"/>
    <col min="5" max="5" width="12.42578125" customWidth="1"/>
    <col min="6" max="6" width="31" customWidth="1"/>
    <col min="7" max="7" width="2.7109375" customWidth="1"/>
    <col min="8" max="8" width="17.7109375" customWidth="1"/>
    <col min="9" max="9" width="12.85546875" customWidth="1"/>
    <col min="10" max="10" width="20.42578125" customWidth="1"/>
    <col min="11" max="11" width="2.7109375" customWidth="1"/>
    <col min="12" max="12" width="3.28515625" customWidth="1"/>
    <col min="13" max="13" width="42.28515625" customWidth="1"/>
    <col min="14" max="14" width="2.7109375" customWidth="1"/>
  </cols>
  <sheetData>
    <row r="1" spans="2:13" ht="39.950000000000003" customHeight="1" x14ac:dyDescent="0.25">
      <c r="B1" s="24" t="s">
        <v>0</v>
      </c>
    </row>
    <row r="2" spans="2:13" ht="27.95" customHeight="1" x14ac:dyDescent="0.25">
      <c r="B2" s="46">
        <f ca="1">IFERROR(DAY(ЗначДаты),"")</f>
        <v>9</v>
      </c>
      <c r="C2" s="46"/>
      <c r="E2" s="34" t="s">
        <v>10</v>
      </c>
      <c r="F2" s="35" t="str">
        <f ca="1">IFERROR(UPPER(TEXT(DATE(ReportYear,НомерМесяца,ReportDay),"Д-ММММ-ГГГГ")),"")</f>
        <v>9-ОКТЯБРЬ-2019</v>
      </c>
      <c r="H2" s="11" t="s">
        <v>11</v>
      </c>
      <c r="I2" s="11"/>
      <c r="J2" s="11"/>
      <c r="L2" s="12" t="s">
        <v>12</v>
      </c>
      <c r="M2" s="12"/>
    </row>
    <row r="3" spans="2:13" ht="15" customHeight="1" x14ac:dyDescent="0.25">
      <c r="B3" s="46"/>
      <c r="C3" s="46"/>
      <c r="E3" s="29">
        <f>'Интервалы времени'!E3</f>
        <v>0.25</v>
      </c>
      <c r="F3" s="10" t="str">
        <f ca="1">IFERROR(INDEX(ПланировщикСобытий[],MATCH(DATEVALUE(ЗначДаты)&amp;РаспорядокДня[[#This Row],[Время]],ПоискДатыИВремени,0),3),"")</f>
        <v>Подъем</v>
      </c>
      <c r="H3" s="33" t="str">
        <f ca="1">IFERROR(TEXT(DATEVALUE(ЗначДаты)+1,"ДДДД"),"")</f>
        <v>четверг</v>
      </c>
      <c r="I3" s="36">
        <f ca="1">IFERROR(INDEX(ПланировщикСобытий[],MATCH($H$6&amp;"|"&amp;ROW(A1),ПланировщикСобытий[УНИКАЛЬНОЕ ЗНАЧЕНИЕ (ВЫЧИСЛЯЕМОЕ)],0),2),"")</f>
        <v>0.27083333333333331</v>
      </c>
      <c r="J3" s="30" t="str">
        <f ca="1">IFERROR(INDEX(ПланировщикСобытий[],MATCH($H$6&amp;"|"&amp;ROW(A1),ПланировщикСобытий[УНИКАЛЬНОЕ ЗНАЧЕНИЕ (ВЫЧИСЛЯЕМОЕ)],0),3),"")</f>
        <v>Завтрак</v>
      </c>
      <c r="L3" s="26"/>
      <c r="M3" s="47" t="s">
        <v>13</v>
      </c>
    </row>
    <row r="4" spans="2:13" ht="15" customHeight="1" x14ac:dyDescent="0.25">
      <c r="B4" s="46"/>
      <c r="C4" s="46"/>
      <c r="E4" s="29">
        <f>'Интервалы времени'!E4</f>
        <v>0.26041666666666669</v>
      </c>
      <c r="F4" s="10" t="str">
        <f ca="1">IFERROR(INDEX(ПланировщикСобытий[],MATCH(DATEVALUE(ЗначДаты)&amp;РаспорядокДня[[#This Row],[Время]],ПоискДатыИВремени,0),3),"")</f>
        <v/>
      </c>
      <c r="H4" s="45" t="str">
        <f ca="1">IFERROR(TEXT(DATEVALUE(ЗначДаты)+1,"Д"),"")</f>
        <v>10</v>
      </c>
      <c r="I4" s="37">
        <f ca="1">IFERROR(INDEX(ПланировщикСобытий[],MATCH($H$6&amp;"|"&amp;ROW(A2),ПланировщикСобытий[УНИКАЛЬНОЕ ЗНАЧЕНИЕ (ВЫЧИСЛЯЕМОЕ)],0),2),"")</f>
        <v>0.3125</v>
      </c>
      <c r="J4" s="31" t="str">
        <f ca="1">IFERROR(INDEX(ПланировщикСобытий[],MATCH($H$6&amp;"|"&amp;ROW(A2),ПланировщикСобытий[УНИКАЛЬНОЕ ЗНАЧЕНИЕ (ВЫЧИСЛЯЕМОЕ)],0),3),"")</f>
        <v>Выход на работу</v>
      </c>
      <c r="L4" s="22"/>
      <c r="M4" s="47"/>
    </row>
    <row r="5" spans="2:13" ht="15" customHeight="1" x14ac:dyDescent="0.25">
      <c r="B5" s="46"/>
      <c r="C5" s="46"/>
      <c r="E5" s="29">
        <f>'Интервалы времени'!E5</f>
        <v>0.27083333333333337</v>
      </c>
      <c r="F5" s="10" t="str">
        <f ca="1">IFERROR(INDEX(ПланировщикСобытий[],MATCH(DATEVALUE(ЗначДаты)&amp;РаспорядокДня[[#This Row],[Время]],ПоискДатыИВремени,0),3),"")</f>
        <v>Душ</v>
      </c>
      <c r="H5" s="45"/>
      <c r="I5" s="37" t="str">
        <f ca="1">IFERROR(INDEX(ПланировщикСобытий[],MATCH($H$6&amp;"|"&amp;ROW(A3),ПланировщикСобытий[УНИКАЛЬНОЕ ЗНАЧЕНИЕ (ВЫЧИСЛЯЕМОЕ)],0),2),"")</f>
        <v/>
      </c>
      <c r="J5" s="31" t="str">
        <f ca="1">IFERROR(INDEX(ПланировщикСобытий[],MATCH($H$6&amp;"|"&amp;ROW(A3),ПланировщикСобытий[УНИКАЛЬНОЕ ЗНАЧЕНИЕ (ВЫЧИСЛЯЕМОЕ)],0),3),"")</f>
        <v/>
      </c>
      <c r="L5" s="27"/>
      <c r="M5" s="47"/>
    </row>
    <row r="6" spans="2:13" ht="15" customHeight="1" x14ac:dyDescent="0.25">
      <c r="B6" s="46"/>
      <c r="C6" s="46"/>
      <c r="E6" s="29">
        <f>'Интервалы времени'!E6</f>
        <v>0.28125000000000006</v>
      </c>
      <c r="F6" s="10" t="str">
        <f ca="1">IFERROR(INDEX(ПланировщикСобытий[],MATCH(DATEVALUE(ЗначДаты)&amp;РаспорядокДня[[#This Row],[Время]],ПоискДатыИВремени,0),3),"")</f>
        <v/>
      </c>
      <c r="H6" s="3">
        <f ca="1">IFERROR(ЗначДаты+1,"")</f>
        <v>43748</v>
      </c>
      <c r="I6" s="37" t="str">
        <f ca="1">IFERROR(INDEX(ПланировщикСобытий[],MATCH($H$6&amp;"|"&amp;ROW(A4),ПланировщикСобытий[УНИКАЛЬНОЕ ЗНАЧЕНИЕ (ВЫЧИСЛЯЕМОЕ)],0),2),"")</f>
        <v/>
      </c>
      <c r="J6" s="31" t="str">
        <f ca="1">IFERROR(INDEX(ПланировщикСобытий[],MATCH($H$6&amp;"|"&amp;ROW(A4),ПланировщикСобытий[УНИКАЛЬНОЕ ЗНАЧЕНИЕ (ВЫЧИСЛЯЕМОЕ)],0),3),"")</f>
        <v/>
      </c>
      <c r="L6" s="25"/>
      <c r="M6" s="47" t="s">
        <v>14</v>
      </c>
    </row>
    <row r="7" spans="2:13" ht="15" customHeight="1" x14ac:dyDescent="0.25">
      <c r="B7" s="49" t="str">
        <f ca="1">IFERROR(TEXT(ЗначДаты,"ДДДД"),"")</f>
        <v>среда</v>
      </c>
      <c r="C7" s="49"/>
      <c r="E7" s="29">
        <f>'Интервалы времени'!E7</f>
        <v>0.29166666666666674</v>
      </c>
      <c r="F7" s="10" t="str">
        <f ca="1">IFERROR(INDEX(ПланировщикСобытий[],MATCH(DATEVALUE(ЗначДаты)&amp;РаспорядокДня[[#This Row],[Время]],ПоискДатыИВремени,0),3),"")</f>
        <v/>
      </c>
      <c r="H7" s="1"/>
      <c r="I7" s="37" t="str">
        <f ca="1">IFERROR(INDEX(ПланировщикСобытий[],MATCH($H$6&amp;"|"&amp;ROW(A5),ПланировщикСобытий[УНИКАЛЬНОЕ ЗНАЧЕНИЕ (ВЫЧИСЛЯЕМОЕ)],0),2),"")</f>
        <v/>
      </c>
      <c r="J7" s="31" t="str">
        <f ca="1">IFERROR(INDEX(ПланировщикСобытий[],MATCH($H$6&amp;"|"&amp;ROW(A5),ПланировщикСобытий[УНИКАЛЬНОЕ ЗНАЧЕНИЕ (ВЫЧИСЛЯЕМОЕ)],0),3),"")</f>
        <v/>
      </c>
      <c r="L7" s="22"/>
      <c r="M7" s="47"/>
    </row>
    <row r="8" spans="2:13" ht="15" customHeight="1" x14ac:dyDescent="0.25">
      <c r="B8" s="49"/>
      <c r="C8" s="49"/>
      <c r="E8" s="29">
        <f>'Интервалы времени'!E8</f>
        <v>0.30208333333333343</v>
      </c>
      <c r="F8" s="10" t="str">
        <f ca="1">IFERROR(INDEX(ПланировщикСобытий[],MATCH(DATEVALUE(ЗначДаты)&amp;РаспорядокДня[[#This Row],[Время]],ПоискДатыИВремени,0),3),"")</f>
        <v/>
      </c>
      <c r="H8" s="2"/>
      <c r="I8" s="37" t="str">
        <f ca="1">IFERROR(INDEX(ПланировщикСобытий[],MATCH($H$6&amp;"|"&amp;ROW(A6),ПланировщикСобытий[УНИКАЛЬНОЕ ЗНАЧЕНИЕ (ВЫЧИСЛЯЕМОЕ)],0),2),"")</f>
        <v/>
      </c>
      <c r="J8" s="32" t="str">
        <f ca="1">IFERROR(INDEX(ПланировщикСобытий[],MATCH($H$6&amp;"|"&amp;ROW(A6),ПланировщикСобытий[УНИКАЛЬНОЕ ЗНАЧЕНИЕ (ВЫЧИСЛЯЕМОЕ)],0),3),"")</f>
        <v/>
      </c>
      <c r="L8" s="27"/>
      <c r="M8" s="47"/>
    </row>
    <row r="9" spans="2:13" ht="15" customHeight="1" x14ac:dyDescent="0.25">
      <c r="B9" s="49"/>
      <c r="C9" s="49"/>
      <c r="E9" s="29">
        <f>'Интервалы времени'!E9</f>
        <v>0.31250000000000011</v>
      </c>
      <c r="F9" s="10" t="str">
        <f ca="1">IFERROR(INDEX(ПланировщикСобытий[],MATCH(DATEVALUE(ЗначДаты)&amp;РаспорядокДня[[#This Row],[Время]],ПоискДатыИВремени,0),3),"")</f>
        <v>Выход на работу</v>
      </c>
      <c r="H9" s="33" t="str">
        <f ca="1">IFERROR(TEXT(DATEVALUE(ЗначДаты)+2,"ДДДД"),"")</f>
        <v>пятница</v>
      </c>
      <c r="I9" s="36" t="str">
        <f ca="1">IFERROR(INDEX(ПланировщикСобытий[],MATCH($H$12&amp;"|"&amp;ROW(A1),ПланировщикСобытий[УНИКАЛЬНОЕ ЗНАЧЕНИЕ (ВЫЧИСЛЯЕМОЕ)],0),2),"")</f>
        <v/>
      </c>
      <c r="J9" s="30" t="str">
        <f ca="1">IFERROR(INDEX(ПланировщикСобытий[],MATCH($H$12&amp;"|"&amp;ROW(A1),ПланировщикСобытий[УНИКАЛЬНОЕ ЗНАЧЕНИЕ (ВЫЧИСЛЯЕМОЕ)],0),3),"")</f>
        <v/>
      </c>
      <c r="L9" s="25"/>
      <c r="M9" s="47"/>
    </row>
    <row r="10" spans="2:13" ht="15" customHeight="1" x14ac:dyDescent="0.25">
      <c r="E10" s="29">
        <f>'Интервалы времени'!E10</f>
        <v>0.3229166666666668</v>
      </c>
      <c r="F10" s="10" t="str">
        <f ca="1">IFERROR(INDEX(ПланировщикСобытий[],MATCH(DATEVALUE(ЗначДаты)&amp;РаспорядокДня[[#This Row],[Время]],ПоискДатыИВремени,0),3),"")</f>
        <v/>
      </c>
      <c r="H10" s="45" t="str">
        <f ca="1">IFERROR(TEXT(DATEVALUE(ЗначДаты)+2,"Д"),"")</f>
        <v>11</v>
      </c>
      <c r="I10" s="37" t="str">
        <f ca="1">IFERROR(INDEX(ПланировщикСобытий[],MATCH($H$12&amp;"|"&amp;ROW(A2),ПланировщикСобытий[УНИКАЛЬНОЕ ЗНАЧЕНИЕ (ВЫЧИСЛЯЕМОЕ)],0),2),"")</f>
        <v/>
      </c>
      <c r="J10" s="31" t="str">
        <f ca="1">IFERROR(INDEX(ПланировщикСобытий[],MATCH($H$12&amp;"|"&amp;ROW(A2),ПланировщикСобытий[УНИКАЛЬНОЕ ЗНАЧЕНИЕ (ВЫЧИСЛЯЕМОЕ)],0),3),"")</f>
        <v/>
      </c>
      <c r="L10" s="22"/>
      <c r="M10" s="47"/>
    </row>
    <row r="11" spans="2:13" ht="15" customHeight="1" x14ac:dyDescent="0.25">
      <c r="B11" s="48" t="s">
        <v>1</v>
      </c>
      <c r="C11" s="48"/>
      <c r="E11" s="29">
        <f>'Интервалы времени'!E11</f>
        <v>0.33333333333333348</v>
      </c>
      <c r="F11" s="10" t="str">
        <f ca="1">IFERROR(INDEX(ПланировщикСобытий[],MATCH(DATEVALUE(ЗначДаты)&amp;РаспорядокДня[[#This Row],[Время]],ПоискДатыИВремени,0),3),"")</f>
        <v>Начало смены</v>
      </c>
      <c r="H11" s="45"/>
      <c r="I11" s="37" t="str">
        <f ca="1">IFERROR(INDEX(ПланировщикСобытий[],MATCH($H$12&amp;"|"&amp;ROW(A3),ПланировщикСобытий[УНИКАЛЬНОЕ ЗНАЧЕНИЕ (ВЫЧИСЛЯЕМОЕ)],0),2),"")</f>
        <v/>
      </c>
      <c r="J11" s="31" t="str">
        <f ca="1">IFERROR(INDEX(ПланировщикСобытий[],MATCH($H$12&amp;"|"&amp;ROW(A3),ПланировщикСобытий[УНИКАЛЬНОЕ ЗНАЧЕНИЕ (ВЫЧИСЛЯЕМОЕ)],0),3),"")</f>
        <v/>
      </c>
      <c r="L11" s="27"/>
      <c r="M11" s="47"/>
    </row>
    <row r="12" spans="2:13" ht="15" customHeight="1" x14ac:dyDescent="0.25">
      <c r="E12" s="29">
        <f>'Интервалы времени'!E12</f>
        <v>0.34375000000000017</v>
      </c>
      <c r="F12" s="10" t="str">
        <f ca="1">IFERROR(INDEX(ПланировщикСобытий[],MATCH(DATEVALUE(ЗначДаты)&amp;РаспорядокДня[[#This Row],[Время]],ПоискДатыИВремени,0),3),"")</f>
        <v/>
      </c>
      <c r="H12" s="3">
        <f ca="1">IFERROR(ЗначДаты+2,"")</f>
        <v>43749</v>
      </c>
      <c r="I12" s="37" t="str">
        <f ca="1">IFERROR(INDEX(ПланировщикСобытий[],MATCH($H$12&amp;"|"&amp;ROW(A4),ПланировщикСобытий[УНИКАЛЬНОЕ ЗНАЧЕНИЕ (ВЫЧИСЛЯЕМОЕ)],0),2),"")</f>
        <v/>
      </c>
      <c r="J12" s="31" t="str">
        <f ca="1">IFERROR(INDEX(ПланировщикСобытий[],MATCH($H$12&amp;"|"&amp;ROW(A4),ПланировщикСобытий[УНИКАЛЬНОЕ ЗНАЧЕНИЕ (ВЫЧИСЛЯЕМОЕ)],0),3),"")</f>
        <v/>
      </c>
      <c r="L12" s="25"/>
      <c r="M12" s="47"/>
    </row>
    <row r="13" spans="2:13" ht="15" customHeight="1" x14ac:dyDescent="0.25">
      <c r="B13" s="21" t="s">
        <v>2</v>
      </c>
      <c r="C13" s="20"/>
      <c r="E13" s="29">
        <f>'Интервалы времени'!E13</f>
        <v>0.35416666666666685</v>
      </c>
      <c r="F13" s="10" t="str">
        <f ca="1">IFERROR(INDEX(ПланировщикСобытий[],MATCH(DATEVALUE(ЗначДаты)&amp;РаспорядокДня[[#This Row],[Время]],ПоискДатыИВремени,0),3),"")</f>
        <v/>
      </c>
      <c r="H13" s="1"/>
      <c r="I13" s="37" t="str">
        <f ca="1">IFERROR(INDEX(ПланировщикСобытий[],MATCH($H$12&amp;"|"&amp;ROW(A5),ПланировщикСобытий[УНИКАЛЬНОЕ ЗНАЧЕНИЕ (ВЫЧИСЛЯЕМОЕ)],0),2),"")</f>
        <v/>
      </c>
      <c r="J13" s="31" t="str">
        <f ca="1">IFERROR(INDEX(ПланировщикСобытий[],MATCH($H$12&amp;"|"&amp;ROW(A5),ПланировщикСобытий[УНИКАЛЬНОЕ ЗНАЧЕНИЕ (ВЫЧИСЛЯЕМОЕ)],0),3),"")</f>
        <v/>
      </c>
      <c r="L13" s="22"/>
      <c r="M13" s="47"/>
    </row>
    <row r="14" spans="2:13" ht="15" customHeight="1" x14ac:dyDescent="0.25">
      <c r="B14" s="5"/>
      <c r="E14" s="29">
        <f>'Интервалы времени'!E14</f>
        <v>0.36458333333333354</v>
      </c>
      <c r="F14" s="10" t="str">
        <f ca="1">IFERROR(INDEX(ПланировщикСобытий[],MATCH(DATEVALUE(ЗначДаты)&amp;РаспорядокДня[[#This Row],[Время]],ПоискДатыИВремени,0),3),"")</f>
        <v/>
      </c>
      <c r="H14" s="2"/>
      <c r="I14" s="37" t="str">
        <f ca="1">IFERROR(INDEX(ПланировщикСобытий[],MATCH($H$12&amp;"|"&amp;ROW(A6),ПланировщикСобытий[УНИКАЛЬНОЕ ЗНАЧЕНИЕ (ВЫЧИСЛЯЕМОЕ)],0),2),"")</f>
        <v/>
      </c>
      <c r="J14" s="32" t="str">
        <f ca="1">IFERROR(INDEX(ПланировщикСобытий[],MATCH($H$12&amp;"|"&amp;ROW(A6),ПланировщикСобытий[УНИКАЛЬНОЕ ЗНАЧЕНИЕ (ВЫЧИСЛЯЕМОЕ)],0),3),"")</f>
        <v/>
      </c>
      <c r="L14" s="27"/>
      <c r="M14" s="47"/>
    </row>
    <row r="15" spans="2:13" ht="15" customHeight="1" x14ac:dyDescent="0.25">
      <c r="B15" s="21" t="s">
        <v>3</v>
      </c>
      <c r="C15" s="20"/>
      <c r="E15" s="29">
        <f>'Интервалы времени'!E15</f>
        <v>0.37500000000000022</v>
      </c>
      <c r="F15" s="10" t="str">
        <f ca="1">IFERROR(INDEX(ПланировщикСобытий[],MATCH(DATEVALUE(ЗначДаты)&amp;РаспорядокДня[[#This Row],[Время]],ПоискДатыИВремени,0),3),"")</f>
        <v/>
      </c>
      <c r="H15" s="33" t="str">
        <f ca="1">IFERROR(TEXT(DATEVALUE(ЗначДаты)+3,"ДДДД"),"")</f>
        <v>суббота</v>
      </c>
      <c r="I15" s="36" t="str">
        <f ca="1">IFERROR(INDEX(ПланировщикСобытий[],MATCH($H$18&amp;"|"&amp;ROW(A1),ПланировщикСобытий[УНИКАЛЬНОЕ ЗНАЧЕНИЕ (ВЫЧИСЛЯЕМОЕ)],0),2),"")</f>
        <v/>
      </c>
      <c r="J15" s="30" t="str">
        <f ca="1">IFERROR(INDEX(ПланировщикСобытий[],MATCH($H$18&amp;"|"&amp;ROW(A1),ПланировщикСобытий[УНИКАЛЬНОЕ ЗНАЧЕНИЕ (ВЫЧИСЛЯЕМОЕ)],0),3),"")</f>
        <v/>
      </c>
      <c r="L15" s="25"/>
      <c r="M15" s="47"/>
    </row>
    <row r="16" spans="2:13" ht="15" customHeight="1" x14ac:dyDescent="0.25">
      <c r="B16" s="5"/>
      <c r="C16" s="4"/>
      <c r="E16" s="29">
        <f>'Интервалы времени'!E16</f>
        <v>0.38541666666666691</v>
      </c>
      <c r="F16" s="10" t="str">
        <f ca="1">IFERROR(INDEX(ПланировщикСобытий[],MATCH(DATEVALUE(ЗначДаты)&amp;РаспорядокДня[[#This Row],[Время]],ПоискДатыИВремени,0),3),"")</f>
        <v/>
      </c>
      <c r="H16" s="45" t="str">
        <f ca="1">IFERROR(TEXT(DATEVALUE(ЗначДаты)+3,"Д"),"")</f>
        <v>12</v>
      </c>
      <c r="I16" s="37" t="str">
        <f ca="1">IFERROR(INDEX(ПланировщикСобытий[],MATCH($H$18&amp;"|"&amp;ROW(A2),ПланировщикСобытий[УНИКАЛЬНОЕ ЗНАЧЕНИЕ (ВЫЧИСЛЯЕМОЕ)],0),2),"")</f>
        <v/>
      </c>
      <c r="J16" s="31" t="str">
        <f ca="1">IFERROR(INDEX(ПланировщикСобытий[],MATCH($H$18&amp;"|"&amp;ROW(A2),ПланировщикСобытий[УНИКАЛЬНОЕ ЗНАЧЕНИЕ (ВЫЧИСЛЯЕМОЕ)],0),3),"")</f>
        <v/>
      </c>
      <c r="L16" s="22"/>
      <c r="M16" s="47"/>
    </row>
    <row r="17" spans="2:13" ht="15" customHeight="1" x14ac:dyDescent="0.25">
      <c r="B17" s="21" t="s">
        <v>4</v>
      </c>
      <c r="C17" s="20"/>
      <c r="E17" s="29">
        <f>'Интервалы времени'!E17</f>
        <v>0.39583333333333359</v>
      </c>
      <c r="F17" s="10" t="str">
        <f ca="1">IFERROR(INDEX(ПланировщикСобытий[],MATCH(DATEVALUE(ЗначДаты)&amp;РаспорядокДня[[#This Row],[Время]],ПоискДатыИВремени,0),3),"")</f>
        <v/>
      </c>
      <c r="H17" s="45"/>
      <c r="I17" s="37" t="str">
        <f ca="1">IFERROR(INDEX(ПланировщикСобытий[],MATCH($H$18&amp;"|"&amp;ROW(A3),ПланировщикСобытий[УНИКАЛЬНОЕ ЗНАЧЕНИЕ (ВЫЧИСЛЯЕМОЕ)],0),2),"")</f>
        <v/>
      </c>
      <c r="J17" s="31" t="str">
        <f ca="1">IFERROR(INDEX(ПланировщикСобытий[],MATCH($H$18&amp;"|"&amp;ROW(A3),ПланировщикСобытий[УНИКАЛЬНОЕ ЗНАЧЕНИЕ (ВЫЧИСЛЯЕМОЕ)],0),3),"")</f>
        <v/>
      </c>
      <c r="L17" s="27"/>
      <c r="M17" s="47"/>
    </row>
    <row r="18" spans="2:13" ht="15" customHeight="1" x14ac:dyDescent="0.25">
      <c r="E18" s="29">
        <f>'Интервалы времени'!E18</f>
        <v>0.40625000000000028</v>
      </c>
      <c r="F18" s="10" t="str">
        <f ca="1">IFERROR(INDEX(ПланировщикСобытий[],MATCH(DATEVALUE(ЗначДаты)&amp;РаспорядокДня[[#This Row],[Время]],ПоискДатыИВремени,0),3),"")</f>
        <v/>
      </c>
      <c r="H18" s="3">
        <f ca="1">IFERROR(ЗначДаты+3,"")</f>
        <v>43750</v>
      </c>
      <c r="I18" s="37" t="str">
        <f ca="1">IFERROR(INDEX(ПланировщикСобытий[],MATCH($H$18&amp;"|"&amp;ROW(A4),ПланировщикСобытий[УНИКАЛЬНОЕ ЗНАЧЕНИЕ (ВЫЧИСЛЯЕМОЕ)],0),2),"")</f>
        <v/>
      </c>
      <c r="J18" s="31" t="str">
        <f ca="1">IFERROR(INDEX(ПланировщикСобытий[],MATCH($H$18&amp;"|"&amp;ROW(A4),ПланировщикСобытий[УНИКАЛЬНОЕ ЗНАЧЕНИЕ (ВЫЧИСЛЯЕМОЕ)],0),3),"")</f>
        <v/>
      </c>
      <c r="L18" s="25"/>
      <c r="M18" s="47"/>
    </row>
    <row r="19" spans="2:13" ht="15" customHeight="1" x14ac:dyDescent="0.25">
      <c r="B19" s="48" t="s">
        <v>5</v>
      </c>
      <c r="C19" s="48"/>
      <c r="E19" s="29">
        <f>'Интервалы времени'!E19</f>
        <v>0.41666666666666696</v>
      </c>
      <c r="F19" s="10" t="str">
        <f ca="1">IFERROR(INDEX(ПланировщикСобытий[],MATCH(DATEVALUE(ЗначДаты)&amp;РаспорядокДня[[#This Row],[Время]],ПоискДатыИВремени,0),3),"")</f>
        <v>Перерыв</v>
      </c>
      <c r="H19" s="1"/>
      <c r="I19" s="37" t="str">
        <f ca="1">IFERROR(INDEX(ПланировщикСобытий[],MATCH($H$18&amp;"|"&amp;ROW(A5),ПланировщикСобытий[УНИКАЛЬНОЕ ЗНАЧЕНИЕ (ВЫЧИСЛЯЕМОЕ)],0),2),"")</f>
        <v/>
      </c>
      <c r="J19" s="31" t="str">
        <f ca="1">IFERROR(INDEX(ПланировщикСобытий[],MATCH($H$18&amp;"|"&amp;ROW(A5),ПланировщикСобытий[УНИКАЛЬНОЕ ЗНАЧЕНИЕ (ВЫЧИСЛЯЕМОЕ)],0),3),"")</f>
        <v/>
      </c>
      <c r="L19" s="22"/>
      <c r="M19" s="47"/>
    </row>
    <row r="20" spans="2:13" ht="15" customHeight="1" x14ac:dyDescent="0.25">
      <c r="E20" s="29">
        <f>'Интервалы времени'!E20</f>
        <v>0.42708333333333365</v>
      </c>
      <c r="F20" s="10" t="str">
        <f ca="1">IFERROR(INDEX(ПланировщикСобытий[],MATCH(DATEVALUE(ЗначДаты)&amp;РаспорядокДня[[#This Row],[Время]],ПоискДатыИВремени,0),3),"")</f>
        <v/>
      </c>
      <c r="H20" s="2"/>
      <c r="I20" s="37" t="str">
        <f ca="1">IFERROR(INDEX(ПланировщикСобытий[],MATCH($H$18&amp;"|"&amp;ROW(A6),ПланировщикСобытий[УНИКАЛЬНОЕ ЗНАЧЕНИЕ (ВЫЧИСЛЯЕМОЕ)],0),2),"")</f>
        <v/>
      </c>
      <c r="J20" s="32" t="str">
        <f ca="1">IFERROR(INDEX(ПланировщикСобытий[],MATCH($H$18&amp;"|"&amp;ROW(A6),ПланировщикСобытий[УНИКАЛЬНОЕ ЗНАЧЕНИЕ (ВЫЧИСЛЯЕМОЕ)],0),3),"")</f>
        <v/>
      </c>
      <c r="L20" s="27"/>
      <c r="M20" s="47"/>
    </row>
    <row r="21" spans="2:13" ht="15" customHeight="1" x14ac:dyDescent="0.25">
      <c r="B21" s="28" t="s">
        <v>6</v>
      </c>
      <c r="E21" s="29">
        <f>'Интервалы времени'!E21</f>
        <v>0.43750000000000033</v>
      </c>
      <c r="F21" s="10" t="str">
        <f ca="1">IFERROR(INDEX(ПланировщикСобытий[],MATCH(DATEVALUE(ЗначДаты)&amp;РаспорядокДня[[#This Row],[Время]],ПоискДатыИВремени,0),3),"")</f>
        <v/>
      </c>
      <c r="H21" s="33" t="str">
        <f ca="1">IFERROR(TEXT(DATEVALUE(ЗначДаты)+4,"ДДДД"),"")</f>
        <v>воскресенье</v>
      </c>
      <c r="I21" s="36" t="str">
        <f ca="1">IFERROR(INDEX(ПланировщикСобытий[],MATCH($H$24&amp;"|"&amp;ROW(A1),ПланировщикСобытий[УНИКАЛЬНОЕ ЗНАЧЕНИЕ (ВЫЧИСЛЯЕМОЕ)],0),2),"")</f>
        <v/>
      </c>
      <c r="J21" s="30" t="str">
        <f ca="1">IFERROR(INDEX(ПланировщикСобытий[],MATCH($H$24&amp;"|"&amp;ROW(A1),ПланировщикСобытий[УНИКАЛЬНОЕ ЗНАЧЕНИЕ (ВЫЧИСЛЯЕМОЕ)],0),3),"")</f>
        <v/>
      </c>
      <c r="L21" s="25"/>
      <c r="M21" s="47"/>
    </row>
    <row r="22" spans="2:13" ht="15" customHeight="1" x14ac:dyDescent="0.25">
      <c r="E22" s="29">
        <f>'Интервалы времени'!E22</f>
        <v>0.44791666666666702</v>
      </c>
      <c r="F22" s="10" t="str">
        <f ca="1">IFERROR(INDEX(ПланировщикСобытий[],MATCH(DATEVALUE(ЗначДаты)&amp;РаспорядокДня[[#This Row],[Время]],ПоискДатыИВремени,0),3),"")</f>
        <v/>
      </c>
      <c r="H22" s="45" t="str">
        <f ca="1">IFERROR(TEXT(DATEVALUE(ЗначДаты)+4,"Д"),"")</f>
        <v>13</v>
      </c>
      <c r="I22" s="37" t="str">
        <f ca="1">IFERROR(INDEX(ПланировщикСобытий[],MATCH($H$24&amp;"|"&amp;ROW(A2),ПланировщикСобытий[УНИКАЛЬНОЕ ЗНАЧЕНИЕ (ВЫЧИСЛЯЕМОЕ)],0),2),"")</f>
        <v/>
      </c>
      <c r="J22" s="31" t="str">
        <f ca="1">IFERROR(INDEX(ПланировщикСобытий[],MATCH($H$24&amp;"|"&amp;ROW(A2),ПланировщикСобытий[УНИКАЛЬНОЕ ЗНАЧЕНИЕ (ВЫЧИСЛЯЕМОЕ)],0),3),"")</f>
        <v/>
      </c>
      <c r="L22" s="22"/>
      <c r="M22" s="47"/>
    </row>
    <row r="23" spans="2:13" ht="15" customHeight="1" x14ac:dyDescent="0.25">
      <c r="B23" s="28" t="s">
        <v>7</v>
      </c>
      <c r="E23" s="29">
        <f>'Интервалы времени'!E23</f>
        <v>0.4583333333333337</v>
      </c>
      <c r="F23" s="10" t="str">
        <f ca="1">IFERROR(INDEX(ПланировщикСобытий[],MATCH(DATEVALUE(ЗначДаты)&amp;РаспорядокДня[[#This Row],[Время]],ПоискДатыИВремени,0),3),"")</f>
        <v/>
      </c>
      <c r="H23" s="45"/>
      <c r="I23" s="37" t="str">
        <f ca="1">IFERROR(INDEX(ПланировщикСобытий[],MATCH($H$24&amp;"|"&amp;ROW(A3),ПланировщикСобытий[УНИКАЛЬНОЕ ЗНАЧЕНИЕ (ВЫЧИСЛЯЕМОЕ)],0),2),"")</f>
        <v/>
      </c>
      <c r="J23" s="31" t="str">
        <f ca="1">IFERROR(INDEX(ПланировщикСобытий[],MATCH($H$24&amp;"|"&amp;ROW(A3),ПланировщикСобытий[УНИКАЛЬНОЕ ЗНАЧЕНИЕ (ВЫЧИСЛЯЕМОЕ)],0),3),"")</f>
        <v/>
      </c>
      <c r="L23" s="27"/>
      <c r="M23" s="47"/>
    </row>
    <row r="24" spans="2:13" ht="15" customHeight="1" x14ac:dyDescent="0.25">
      <c r="E24" s="29">
        <f>'Интервалы времени'!E24</f>
        <v>0.46875000000000039</v>
      </c>
      <c r="F24" s="10" t="str">
        <f ca="1">IFERROR(INDEX(ПланировщикСобытий[],MATCH(DATEVALUE(ЗначДаты)&amp;РаспорядокДня[[#This Row],[Время]],ПоискДатыИВремени,0),3),"")</f>
        <v/>
      </c>
      <c r="H24" s="3">
        <f ca="1">IFERROR(ЗначДаты+4,"")</f>
        <v>43751</v>
      </c>
      <c r="I24" s="37" t="str">
        <f ca="1">IFERROR(INDEX(ПланировщикСобытий[],MATCH($H$24&amp;"|"&amp;ROW(A4),ПланировщикСобытий[УНИКАЛЬНОЕ ЗНАЧЕНИЕ (ВЫЧИСЛЯЕМОЕ)],0),2),"")</f>
        <v/>
      </c>
      <c r="J24" s="31" t="str">
        <f ca="1">IFERROR(INDEX(ПланировщикСобытий[],MATCH($H$24&amp;"|"&amp;ROW(A4),ПланировщикСобытий[УНИКАЛЬНОЕ ЗНАЧЕНИЕ (ВЫЧИСЛЯЕМОЕ)],0),3),"")</f>
        <v/>
      </c>
      <c r="L24" s="25"/>
      <c r="M24" s="47"/>
    </row>
    <row r="25" spans="2:13" ht="15" customHeight="1" x14ac:dyDescent="0.25">
      <c r="B25" s="13" t="s">
        <v>8</v>
      </c>
      <c r="C25" s="14"/>
      <c r="E25" s="29">
        <f>'Интервалы времени'!E25</f>
        <v>0.47916666666666707</v>
      </c>
      <c r="F25" s="10" t="str">
        <f ca="1">IFERROR(INDEX(ПланировщикСобытий[],MATCH(DATEVALUE(ЗначДаты)&amp;РаспорядокДня[[#This Row],[Время]],ПоискДатыИВремени,0),3),"")</f>
        <v/>
      </c>
      <c r="H25" s="2"/>
      <c r="I25" s="37" t="str">
        <f ca="1">IFERROR(INDEX(ПланировщикСобытий[],MATCH($H$24&amp;"|"&amp;ROW(A5),ПланировщикСобытий[УНИКАЛЬНОЕ ЗНАЧЕНИЕ (ВЫЧИСЛЯЕМОЕ)],0),2),"")</f>
        <v/>
      </c>
      <c r="J25" s="32" t="str">
        <f ca="1">IFERROR(INDEX(ПланировщикСобытий[],MATCH($H$24&amp;"|"&amp;ROW(A5),ПланировщикСобытий[УНИКАЛЬНОЕ ЗНАЧЕНИЕ (ВЫЧИСЛЯЕМОЕ)],0),3),"")</f>
        <v/>
      </c>
      <c r="L25" s="22"/>
      <c r="M25" s="47"/>
    </row>
    <row r="26" spans="2:13" ht="15" customHeight="1" x14ac:dyDescent="0.25">
      <c r="B26" s="44" t="s">
        <v>9</v>
      </c>
      <c r="C26" s="44"/>
      <c r="E26" s="29">
        <f>'Интервалы времени'!E26</f>
        <v>0.48958333333333376</v>
      </c>
      <c r="F26" s="10" t="str">
        <f ca="1">IFERROR(INDEX(ПланировщикСобытий[],MATCH(DATEVALUE(ЗначДаты)&amp;РаспорядокДня[[#This Row],[Время]],ПоискДатыИВремени,0),3),"")</f>
        <v/>
      </c>
      <c r="H26" s="33" t="str">
        <f ca="1">IFERROR(TEXT(DATEVALUE(ЗначДаты)+5,"ДДДД"),"")</f>
        <v>понедельник</v>
      </c>
      <c r="I26" s="38" t="str">
        <f ca="1">IFERROR(INDEX(ПланировщикСобытий[],MATCH($H$29&amp;"|"&amp;ROW(A1),ПланировщикСобытий[УНИКАЛЬНОЕ ЗНАЧЕНИЕ (ВЫЧИСЛЯЕМОЕ)],0),2),"")</f>
        <v/>
      </c>
      <c r="J26" s="30" t="str">
        <f ca="1">IFERROR(INDEX(ПланировщикСобытий[],MATCH($H$29&amp;"|"&amp;ROW(A1),ПланировщикСобытий[УНИКАЛЬНОЕ ЗНАЧЕНИЕ (ВЫЧИСЛЯЕМОЕ)],0),3),"")</f>
        <v/>
      </c>
      <c r="L26" s="27"/>
      <c r="M26" s="47"/>
    </row>
    <row r="27" spans="2:13" ht="15" customHeight="1" x14ac:dyDescent="0.25">
      <c r="E27" s="29">
        <f>'Интервалы времени'!E27</f>
        <v>0.50000000000000044</v>
      </c>
      <c r="F27" s="10" t="str">
        <f ca="1">IFERROR(INDEX(ПланировщикСобытий[],MATCH(DATEVALUE(ЗначДаты)&amp;РаспорядокДня[[#This Row],[Время]],ПоискДатыИВремени,0),3),"")</f>
        <v>Обед</v>
      </c>
      <c r="H27" s="45" t="str">
        <f ca="1">IFERROR(TEXT(DATEVALUE(ЗначДаты)+5,"Д"),"")</f>
        <v>14</v>
      </c>
      <c r="I27" s="37" t="str">
        <f ca="1">IFERROR(INDEX(ПланировщикСобытий[],MATCH($H$29&amp;"|"&amp;ROW(A2),ПланировщикСобытий[УНИКАЛЬНОЕ ЗНАЧЕНИЕ (ВЫЧИСЛЯЕМОЕ)],0),2),"")</f>
        <v/>
      </c>
      <c r="J27" s="31" t="str">
        <f ca="1">IFERROR(INDEX(ПланировщикСобытий[],MATCH($H$29&amp;"|"&amp;ROW(A2),ПланировщикСобытий[УНИКАЛЬНОЕ ЗНАЧЕНИЕ (ВЫЧИСЛЯЕМОЕ)],0),3),"")</f>
        <v/>
      </c>
      <c r="L27" s="25"/>
      <c r="M27" s="47"/>
    </row>
    <row r="28" spans="2:13" ht="15" customHeight="1" x14ac:dyDescent="0.25">
      <c r="E28" s="29">
        <f>'Интервалы времени'!E28</f>
        <v>0.51041666666666707</v>
      </c>
      <c r="F28" s="10" t="str">
        <f ca="1">IFERROR(INDEX(ПланировщикСобытий[],MATCH(DATEVALUE(ЗначДаты)&amp;РаспорядокДня[[#This Row],[Время]],ПоискДатыИВремени,0),3),"")</f>
        <v/>
      </c>
      <c r="H28" s="45"/>
      <c r="I28" s="37" t="str">
        <f ca="1">IFERROR(INDEX(ПланировщикСобытий[],MATCH($H$29&amp;"|"&amp;ROW(A3),ПланировщикСобытий[УНИКАЛЬНОЕ ЗНАЧЕНИЕ (ВЫЧИСЛЯЕМОЕ)],0),2),"")</f>
        <v/>
      </c>
      <c r="J28" s="31" t="str">
        <f ca="1">IFERROR(INDEX(ПланировщикСобытий[],MATCH($H$29&amp;"|"&amp;ROW(A3),ПланировщикСобытий[УНИКАЛЬНОЕ ЗНАЧЕНИЕ (ВЫЧИСЛЯЕМОЕ)],0),3),"")</f>
        <v/>
      </c>
      <c r="L28" s="22"/>
      <c r="M28" s="47"/>
    </row>
    <row r="29" spans="2:13" ht="15" customHeight="1" x14ac:dyDescent="0.25">
      <c r="E29" s="29">
        <f>'Интервалы времени'!E29</f>
        <v>0.5208333333333337</v>
      </c>
      <c r="F29" s="10" t="str">
        <f ca="1">IFERROR(INDEX(ПланировщикСобытий[],MATCH(DATEVALUE(ЗначДаты)&amp;РаспорядокДня[[#This Row],[Время]],ПоискДатыИВремени,0),3),"")</f>
        <v/>
      </c>
      <c r="H29" s="3">
        <f ca="1">IFERROR(ЗначДаты+5,"")</f>
        <v>43752</v>
      </c>
      <c r="I29" s="37" t="str">
        <f ca="1">IFERROR(INDEX(ПланировщикСобытий[],MATCH($H$29&amp;"|"&amp;ROW(A4),ПланировщикСобытий[УНИКАЛЬНОЕ ЗНАЧЕНИЕ (ВЫЧИСЛЯЕМОЕ)],0),2),"")</f>
        <v/>
      </c>
      <c r="J29" s="31" t="str">
        <f ca="1">IFERROR(INDEX(ПланировщикСобытий[],MATCH($H$29&amp;"|"&amp;ROW(A4),ПланировщикСобытий[УНИКАЛЬНОЕ ЗНАЧЕНИЕ (ВЫЧИСЛЯЕМОЕ)],0),3),"")</f>
        <v/>
      </c>
      <c r="L29" s="27"/>
      <c r="M29" s="47"/>
    </row>
    <row r="30" spans="2:13" ht="15" customHeight="1" x14ac:dyDescent="0.25">
      <c r="E30" s="29">
        <f>'Интервалы времени'!E30</f>
        <v>0.53125000000000033</v>
      </c>
      <c r="F30" s="10" t="str">
        <f ca="1">IFERROR(INDEX(ПланировщикСобытий[],MATCH(DATEVALUE(ЗначДаты)&amp;РаспорядокДня[[#This Row],[Время]],ПоискДатыИВремени,0),3),"")</f>
        <v/>
      </c>
      <c r="H30" s="2"/>
      <c r="I30" s="37" t="str">
        <f ca="1">IFERROR(INDEX(ПланировщикСобытий[],MATCH($H$29&amp;"|"&amp;ROW(A5),ПланировщикСобытий[УНИКАЛЬНОЕ ЗНАЧЕНИЕ (ВЫЧИСЛЯЕМОЕ)],0),2),"")</f>
        <v/>
      </c>
      <c r="J30" s="32" t="str">
        <f ca="1">IFERROR(INDEX(ПланировщикСобытий[],MATCH($H$29&amp;"|"&amp;ROW(A5),ПланировщикСобытий[УНИКАЛЬНОЕ ЗНАЧЕНИЕ (ВЫЧИСЛЯЕМОЕ)],0),3),"")</f>
        <v/>
      </c>
      <c r="L30" s="25"/>
      <c r="M30" s="47"/>
    </row>
    <row r="31" spans="2:13" ht="15" customHeight="1" x14ac:dyDescent="0.25">
      <c r="E31" s="29">
        <f>'Интервалы времени'!E31</f>
        <v>0.54166666666666696</v>
      </c>
      <c r="F31" s="10" t="str">
        <f ca="1">IFERROR(INDEX(ПланировщикСобытий[],MATCH(DATEVALUE(ЗначДаты)&amp;РаспорядокДня[[#This Row],[Время]],ПоискДатыИВремени,0),3),"")</f>
        <v/>
      </c>
      <c r="H31" s="33" t="str">
        <f ca="1">IFERROR(TEXT(DATEVALUE(ЗначДаты)+6,"ДДДД"),"")</f>
        <v>вторник</v>
      </c>
      <c r="I31" s="38" t="str">
        <f ca="1">IFERROR(INDEX(ПланировщикСобытий[],MATCH($H$34&amp;"|"&amp;ROW(A1),ПланировщикСобытий[УНИКАЛЬНОЕ ЗНАЧЕНИЕ (ВЫЧИСЛЯЕМОЕ)],0),2),"")</f>
        <v/>
      </c>
      <c r="J31" s="30" t="str">
        <f ca="1">IFERROR(INDEX(ПланировщикСобытий[],MATCH($H$34&amp;"|"&amp;ROW(A1),ПланировщикСобытий[УНИКАЛЬНОЕ ЗНАЧЕНИЕ (ВЫЧИСЛЯЕМОЕ)],0),3),"")</f>
        <v/>
      </c>
      <c r="L31" s="22"/>
      <c r="M31" s="47"/>
    </row>
    <row r="32" spans="2:13" ht="15" customHeight="1" x14ac:dyDescent="0.25">
      <c r="E32" s="29">
        <f>'Интервалы времени'!E32</f>
        <v>0.55208333333333359</v>
      </c>
      <c r="F32" s="10" t="str">
        <f ca="1">IFERROR(INDEX(ПланировщикСобытий[],MATCH(DATEVALUE(ЗначДаты)&amp;РаспорядокДня[[#This Row],[Время]],ПоискДатыИВремени,0),3),"")</f>
        <v/>
      </c>
      <c r="H32" s="45" t="str">
        <f ca="1">IFERROR(TEXT(DATEVALUE(ЗначДаты)+6,"Д"),"")</f>
        <v>15</v>
      </c>
      <c r="I32" s="37" t="str">
        <f ca="1">IFERROR(INDEX(ПланировщикСобытий[],MATCH($H$34&amp;"|"&amp;ROW(A2),ПланировщикСобытий[УНИКАЛЬНОЕ ЗНАЧЕНИЕ (ВЫЧИСЛЯЕМОЕ)],0),2),"")</f>
        <v/>
      </c>
      <c r="J32" s="31" t="str">
        <f ca="1">IFERROR(INDEX(ПланировщикСобытий[],MATCH($H$34&amp;"|"&amp;ROW(A2),ПланировщикСобытий[УНИКАЛЬНОЕ ЗНАЧЕНИЕ (ВЫЧИСЛЯЕМОЕ)],0),3),"")</f>
        <v/>
      </c>
      <c r="L32" s="27"/>
      <c r="M32" s="47"/>
    </row>
    <row r="33" spans="5:13" ht="15" customHeight="1" x14ac:dyDescent="0.25">
      <c r="E33" s="29">
        <f>'Интервалы времени'!E33</f>
        <v>0.56250000000000022</v>
      </c>
      <c r="F33" s="10" t="str">
        <f ca="1">IFERROR(INDEX(ПланировщикСобытий[],MATCH(DATEVALUE(ЗначДаты)&amp;РаспорядокДня[[#This Row],[Время]],ПоискДатыИВремени,0),3),"")</f>
        <v>Рабочие звонки</v>
      </c>
      <c r="H33" s="45"/>
      <c r="I33" s="37" t="str">
        <f ca="1">IFERROR(INDEX(ПланировщикСобытий[],MATCH($H$34&amp;"|"&amp;ROW(A3),ПланировщикСобытий[УНИКАЛЬНОЕ ЗНАЧЕНИЕ (ВЫЧИСЛЯЕМОЕ)],0),2),"")</f>
        <v/>
      </c>
      <c r="J33" s="31" t="str">
        <f ca="1">IFERROR(INDEX(ПланировщикСобытий[],MATCH($H$34&amp;"|"&amp;ROW(A3),ПланировщикСобытий[УНИКАЛЬНОЕ ЗНАЧЕНИЕ (ВЫЧИСЛЯЕМОЕ)],0),3),"")</f>
        <v/>
      </c>
      <c r="L33" s="25"/>
      <c r="M33" s="47"/>
    </row>
    <row r="34" spans="5:13" ht="15" customHeight="1" x14ac:dyDescent="0.25">
      <c r="E34" s="29">
        <f>'Интервалы времени'!E34</f>
        <v>0.57291666666666685</v>
      </c>
      <c r="F34" s="10" t="str">
        <f ca="1">IFERROR(INDEX(ПланировщикСобытий[],MATCH(DATEVALUE(ЗначДаты)&amp;РаспорядокДня[[#This Row],[Время]],ПоискДатыИВремени,0),3),"")</f>
        <v/>
      </c>
      <c r="H34" s="3">
        <f ca="1">IFERROR(ЗначДаты+6,"")</f>
        <v>43753</v>
      </c>
      <c r="I34" s="37" t="str">
        <f ca="1">IFERROR(INDEX(ПланировщикСобытий[],MATCH($H$34&amp;"|"&amp;ROW(A4),ПланировщикСобытий[УНИКАЛЬНОЕ ЗНАЧЕНИЕ (ВЫЧИСЛЯЕМОЕ)],0),2),"")</f>
        <v/>
      </c>
      <c r="J34" s="31" t="str">
        <f ca="1">IFERROR(INDEX(ПланировщикСобытий[],MATCH($H$34&amp;"|"&amp;ROW(A4),ПланировщикСобытий[УНИКАЛЬНОЕ ЗНАЧЕНИЕ (ВЫЧИСЛЯЕМОЕ)],0),3),"")</f>
        <v/>
      </c>
      <c r="L34" s="22"/>
      <c r="M34" s="47"/>
    </row>
    <row r="35" spans="5:13" ht="15" customHeight="1" x14ac:dyDescent="0.25">
      <c r="E35" s="29">
        <f>'Интервалы времени'!E35</f>
        <v>0.58333333333333348</v>
      </c>
      <c r="F35" s="10" t="str">
        <f ca="1">IFERROR(INDEX(ПланировщикСобытий[],MATCH(DATEVALUE(ЗначДаты)&amp;РаспорядокДня[[#This Row],[Время]],ПоискДатыИВремени,0),3),"")</f>
        <v/>
      </c>
      <c r="H35" s="2"/>
      <c r="I35" s="39" t="str">
        <f ca="1">IFERROR(INDEX(ПланировщикСобытий[],MATCH($H$34&amp;"|"&amp;ROW(A5),ПланировщикСобытий[УНИКАЛЬНОЕ ЗНАЧЕНИЕ (ВЫЧИСЛЯЕМОЕ)],0),2),"")</f>
        <v/>
      </c>
      <c r="J35" s="32" t="str">
        <f ca="1">IFERROR(INDEX(ПланировщикСобытий[],MATCH($H$34&amp;"|"&amp;ROW(A5),ПланировщикСобытий[УНИКАЛЬНОЕ ЗНАЧЕНИЕ (ВЫЧИСЛЯЕМОЕ)],0),3),"")</f>
        <v/>
      </c>
      <c r="L35" s="27"/>
      <c r="M35" s="47"/>
    </row>
    <row r="36" spans="5:13" x14ac:dyDescent="0.25">
      <c r="E36" s="29">
        <f>'Интервалы времени'!E36</f>
        <v>0.59375000000000011</v>
      </c>
      <c r="F36" t="str">
        <f ca="1">IFERROR(INDEX(ПланировщикСобытий[],MATCH(DATEVALUE(ЗначДаты)&amp;РаспорядокДня[[#This Row],[Время]],ПоискДатыИВремени,0),3),"")</f>
        <v/>
      </c>
    </row>
    <row r="37" spans="5:13" x14ac:dyDescent="0.25">
      <c r="E37" s="29">
        <f>'Интервалы времени'!E37</f>
        <v>0.60416666666666674</v>
      </c>
      <c r="F37" t="str">
        <f ca="1">IFERROR(INDEX(ПланировщикСобытий[],MATCH(DATEVALUE(ЗначДаты)&amp;РаспорядокДня[[#This Row],[Время]],ПоискДатыИВремени,0),3),"")</f>
        <v/>
      </c>
    </row>
    <row r="38" spans="5:13" x14ac:dyDescent="0.25">
      <c r="E38" s="29">
        <f>'Интервалы времени'!E38</f>
        <v>0.61458333333333337</v>
      </c>
      <c r="F38" t="str">
        <f ca="1">IFERROR(INDEX(ПланировщикСобытий[],MATCH(DATEVALUE(ЗначДаты)&amp;РаспорядокДня[[#This Row],[Время]],ПоискДатыИВремени,0),3),"")</f>
        <v/>
      </c>
    </row>
    <row r="39" spans="5:13" x14ac:dyDescent="0.25">
      <c r="E39" s="29">
        <f>'Интервалы времени'!E39</f>
        <v>0.625</v>
      </c>
      <c r="F39" t="str">
        <f ca="1">IFERROR(INDEX(ПланировщикСобытий[],MATCH(DATEVALUE(ЗначДаты)&amp;РаспорядокДня[[#This Row],[Время]],ПоискДатыИВремени,0),3),"")</f>
        <v>Перерыв</v>
      </c>
    </row>
    <row r="40" spans="5:13" x14ac:dyDescent="0.25">
      <c r="E40" s="29">
        <f>'Интервалы времени'!E40</f>
        <v>0.63541666666666663</v>
      </c>
      <c r="F40" t="str">
        <f ca="1">IFERROR(INDEX(ПланировщикСобытий[],MATCH(DATEVALUE(ЗначДаты)&amp;РаспорядокДня[[#This Row],[Время]],ПоискДатыИВремени,0),3),"")</f>
        <v/>
      </c>
    </row>
    <row r="41" spans="5:13" x14ac:dyDescent="0.25">
      <c r="E41" s="29">
        <f>'Интервалы времени'!E41</f>
        <v>0.64583333333333326</v>
      </c>
      <c r="F41" t="str">
        <f ca="1">IFERROR(INDEX(ПланировщикСобытий[],MATCH(DATEVALUE(ЗначДаты)&amp;РаспорядокДня[[#This Row],[Время]],ПоискДатыИВремени,0),3),"")</f>
        <v/>
      </c>
    </row>
    <row r="42" spans="5:13" x14ac:dyDescent="0.25">
      <c r="E42" s="29">
        <f>'Интервалы времени'!E42</f>
        <v>0.65624999999999989</v>
      </c>
      <c r="F42" t="str">
        <f ca="1">IFERROR(INDEX(ПланировщикСобытий[],MATCH(DATEVALUE(ЗначДаты)&amp;РаспорядокДня[[#This Row],[Время]],ПоискДатыИВремени,0),3),"")</f>
        <v/>
      </c>
    </row>
    <row r="43" spans="5:13" x14ac:dyDescent="0.25">
      <c r="E43" s="29">
        <f>'Интервалы времени'!E43</f>
        <v>0.66666666666666652</v>
      </c>
      <c r="F43" t="str">
        <f ca="1">IFERROR(INDEX(ПланировщикСобытий[],MATCH(DATEVALUE(ЗначДаты)&amp;РаспорядокДня[[#This Row],[Время]],ПоискДатыИВремени,0),3),"")</f>
        <v/>
      </c>
    </row>
    <row r="44" spans="5:13" x14ac:dyDescent="0.25">
      <c r="E44" s="29">
        <f>'Интервалы времени'!E44</f>
        <v>0.67708333333333315</v>
      </c>
      <c r="F44" t="str">
        <f ca="1">IFERROR(INDEX(ПланировщикСобытий[],MATCH(DATEVALUE(ЗначДаты)&amp;РаспорядокДня[[#This Row],[Время]],ПоискДатыИВремени,0),3),"")</f>
        <v/>
      </c>
    </row>
    <row r="45" spans="5:13" x14ac:dyDescent="0.25">
      <c r="E45" s="29">
        <f>'Интервалы времени'!E45</f>
        <v>0.68749999999999978</v>
      </c>
      <c r="F45" t="str">
        <f ca="1">IFERROR(INDEX(ПланировщикСобытий[],MATCH(DATEVALUE(ЗначДаты)&amp;РаспорядокДня[[#This Row],[Время]],ПоискДатыИВремени,0),3),"")</f>
        <v/>
      </c>
    </row>
    <row r="46" spans="5:13" x14ac:dyDescent="0.25">
      <c r="E46" s="29">
        <f>'Интервалы времени'!E46</f>
        <v>0.69791666666666641</v>
      </c>
      <c r="F46" t="str">
        <f ca="1">IFERROR(INDEX(ПланировщикСобытий[],MATCH(DATEVALUE(ЗначДаты)&amp;РаспорядокДня[[#This Row],[Время]],ПоискДатыИВремени,0),3),"")</f>
        <v/>
      </c>
    </row>
    <row r="47" spans="5:13" x14ac:dyDescent="0.25">
      <c r="E47" s="29">
        <f>'Интервалы времени'!E47</f>
        <v>0.70833333333333304</v>
      </c>
      <c r="F47" t="str">
        <f ca="1">IFERROR(INDEX(ПланировщикСобытий[],MATCH(DATEVALUE(ЗначДаты)&amp;РаспорядокДня[[#This Row],[Время]],ПоискДатыИВремени,0),3),"")</f>
        <v>Возвращение домой</v>
      </c>
    </row>
    <row r="48" spans="5:13" x14ac:dyDescent="0.25">
      <c r="E48" s="29">
        <f>'Интервалы времени'!E48</f>
        <v>0.71874999999999967</v>
      </c>
      <c r="F48" t="str">
        <f ca="1">IFERROR(INDEX(ПланировщикСобытий[],MATCH(DATEVALUE(ЗначДаты)&amp;РаспорядокДня[[#This Row],[Время]],ПоискДатыИВремени,0),3),"")</f>
        <v/>
      </c>
    </row>
    <row r="49" spans="5:6" x14ac:dyDescent="0.25">
      <c r="E49" s="29">
        <f>'Интервалы времени'!E49</f>
        <v>0.7291666666666663</v>
      </c>
      <c r="F49" t="str">
        <f ca="1">IFERROR(INDEX(ПланировщикСобытий[],MATCH(DATEVALUE(ЗначДаты)&amp;РаспорядокДня[[#This Row],[Время]],ПоискДатыИВремени,0),3),"")</f>
        <v/>
      </c>
    </row>
    <row r="50" spans="5:6" x14ac:dyDescent="0.25">
      <c r="E50" s="29">
        <f>'Интервалы времени'!E50</f>
        <v>0.73958333333333293</v>
      </c>
      <c r="F50" t="str">
        <f ca="1">IFERROR(INDEX(ПланировщикСобытий[],MATCH(DATEVALUE(ЗначДаты)&amp;РаспорядокДня[[#This Row],[Время]],ПоискДатыИВремени,0),3),"")</f>
        <v/>
      </c>
    </row>
    <row r="51" spans="5:6" x14ac:dyDescent="0.25">
      <c r="E51" s="29">
        <f>'Интервалы времени'!E51</f>
        <v>0.74999999999999956</v>
      </c>
      <c r="F51" t="str">
        <f ca="1">IFERROR(INDEX(ПланировщикСобытий[],MATCH(DATEVALUE(ЗначДаты)&amp;РаспорядокДня[[#This Row],[Время]],ПоискДатыИВремени,0),3),"")</f>
        <v>Тренировка по футболу</v>
      </c>
    </row>
    <row r="52" spans="5:6" x14ac:dyDescent="0.25">
      <c r="E52" s="29">
        <f>'Интервалы времени'!E52</f>
        <v>0.76041666666666619</v>
      </c>
      <c r="F52" t="str">
        <f ca="1">IFERROR(INDEX(ПланировщикСобытий[],MATCH(DATEVALUE(ЗначДаты)&amp;РаспорядокДня[[#This Row],[Время]],ПоискДатыИВремени,0),3),"")</f>
        <v/>
      </c>
    </row>
    <row r="53" spans="5:6" x14ac:dyDescent="0.25">
      <c r="E53" s="29">
        <f>'Интервалы времени'!E53</f>
        <v>0.77083333333333282</v>
      </c>
      <c r="F53" t="str">
        <f ca="1">IFERROR(INDEX(ПланировщикСобытий[],MATCH(DATEVALUE(ЗначДаты)&amp;РаспорядокДня[[#This Row],[Время]],ПоискДатыИВремени,0),3),"")</f>
        <v/>
      </c>
    </row>
    <row r="54" spans="5:6" x14ac:dyDescent="0.25">
      <c r="E54" s="29">
        <f>'Интервалы времени'!E54</f>
        <v>0.78124999999999944</v>
      </c>
      <c r="F54" t="str">
        <f ca="1">IFERROR(INDEX(ПланировщикСобытий[],MATCH(DATEVALUE(ЗначДаты)&amp;РаспорядокДня[[#This Row],[Время]],ПоискДатыИВремени,0),3),"")</f>
        <v/>
      </c>
    </row>
    <row r="55" spans="5:6" x14ac:dyDescent="0.25">
      <c r="E55" s="29">
        <f>'Интервалы времени'!E55</f>
        <v>0.79166666666666607</v>
      </c>
      <c r="F55" t="str">
        <f ca="1">IFERROR(INDEX(ПланировщикСобытий[],MATCH(DATEVALUE(ЗначДаты)&amp;РаспорядокДня[[#This Row],[Время]],ПоискДатыИВремени,0),3),"")</f>
        <v/>
      </c>
    </row>
    <row r="56" spans="5:6" x14ac:dyDescent="0.25">
      <c r="E56" s="29">
        <f>'Интервалы времени'!E56</f>
        <v>0.8020833333333327</v>
      </c>
      <c r="F56" t="str">
        <f ca="1">IFERROR(INDEX(ПланировщикСобытий[],MATCH(DATEVALUE(ЗначДаты)&amp;РаспорядокДня[[#This Row],[Время]],ПоискДатыИВремени,0),3),"")</f>
        <v/>
      </c>
    </row>
    <row r="57" spans="5:6" x14ac:dyDescent="0.25">
      <c r="E57" s="29">
        <f>'Интервалы времени'!E57</f>
        <v>0.81249999999999933</v>
      </c>
      <c r="F57" t="str">
        <f ca="1">IFERROR(INDEX(ПланировщикСобытий[],MATCH(DATEVALUE(ЗначДаты)&amp;РаспорядокДня[[#This Row],[Время]],ПоискДатыИВремени,0),3),"")</f>
        <v/>
      </c>
    </row>
    <row r="58" spans="5:6" x14ac:dyDescent="0.25">
      <c r="E58" s="29">
        <f>'Интервалы времени'!E58</f>
        <v>0.82291666666666596</v>
      </c>
      <c r="F58" t="str">
        <f ca="1">IFERROR(INDEX(ПланировщикСобытий[],MATCH(DATEVALUE(ЗначДаты)&amp;РаспорядокДня[[#This Row],[Время]],ПоискДатыИВремени,0),3),"")</f>
        <v/>
      </c>
    </row>
    <row r="59" spans="5:6" x14ac:dyDescent="0.25">
      <c r="E59" s="29">
        <f>'Интервалы времени'!E59</f>
        <v>0.83333333333333259</v>
      </c>
      <c r="F59" t="str">
        <f ca="1">IFERROR(INDEX(ПланировщикСобытий[],MATCH(DATEVALUE(ЗначДаты)&amp;РаспорядокДня[[#This Row],[Время]],ПоискДатыИВремени,0),3),"")</f>
        <v/>
      </c>
    </row>
    <row r="60" spans="5:6" x14ac:dyDescent="0.25">
      <c r="E60" s="29">
        <f>'Интервалы времени'!E60</f>
        <v>0.84374999999999922</v>
      </c>
      <c r="F60" t="str">
        <f ca="1">IFERROR(INDEX(ПланировщикСобытий[],MATCH(DATEVALUE(ЗначДаты)&amp;РаспорядокДня[[#This Row],[Время]],ПоискДатыИВремени,0),3),"")</f>
        <v/>
      </c>
    </row>
    <row r="61" spans="5:6" x14ac:dyDescent="0.25">
      <c r="E61" s="29">
        <f>'Интервалы времени'!E61</f>
        <v>0.85416666666666585</v>
      </c>
      <c r="F61" t="str">
        <f ca="1">IFERROR(INDEX(ПланировщикСобытий[],MATCH(DATEVALUE(ЗначДаты)&amp;РаспорядокДня[[#This Row],[Время]],ПоискДатыИВремени,0),3),"")</f>
        <v/>
      </c>
    </row>
    <row r="62" spans="5:6" x14ac:dyDescent="0.25">
      <c r="E62" s="29">
        <f>'Интервалы времени'!E62</f>
        <v>0.86458333333333248</v>
      </c>
      <c r="F62" t="str">
        <f ca="1">IFERROR(INDEX(ПланировщикСобытий[],MATCH(DATEVALUE(ЗначДаты)&amp;РаспорядокДня[[#This Row],[Время]],ПоискДатыИВремени,0),3),"")</f>
        <v/>
      </c>
    </row>
    <row r="63" spans="5:6" x14ac:dyDescent="0.25">
      <c r="E63" s="29">
        <f>'Интервалы времени'!E63</f>
        <v>0.87499999999999911</v>
      </c>
      <c r="F63" t="str">
        <f ca="1">IFERROR(INDEX(ПланировщикСобытий[],MATCH(DATEVALUE(ЗначДаты)&amp;РаспорядокДня[[#This Row],[Время]],ПоискДатыИВремени,0),3),"")</f>
        <v/>
      </c>
    </row>
    <row r="64" spans="5:6" x14ac:dyDescent="0.25">
      <c r="E64" s="29" t="str">
        <f>'Интервалы времени'!E64</f>
        <v/>
      </c>
      <c r="F64" t="str">
        <f ca="1">IFERROR(INDEX(ПланировщикСобытий[],MATCH(DATEVALUE(ЗначДаты)&amp;РаспорядокДня[[#This Row],[Время]],ПоискДатыИВремени,0),3),"")</f>
        <v/>
      </c>
    </row>
    <row r="65" spans="5:6" x14ac:dyDescent="0.25">
      <c r="E65" s="29" t="str">
        <f>'Интервалы времени'!E65</f>
        <v/>
      </c>
      <c r="F65" t="str">
        <f ca="1">IFERROR(INDEX(ПланировщикСобытий[],MATCH(DATEVALUE(ЗначДаты)&amp;РаспорядокДня[[#This Row],[Время]],ПоискДатыИВремени,0),3),"")</f>
        <v/>
      </c>
    </row>
    <row r="66" spans="5:6" x14ac:dyDescent="0.25">
      <c r="E66" s="29" t="str">
        <f>'Интервалы времени'!E66</f>
        <v/>
      </c>
      <c r="F66" t="str">
        <f ca="1">IFERROR(INDEX(ПланировщикСобытий[],MATCH(DATEVALUE(ЗначДаты)&amp;РаспорядокДня[[#This Row],[Время]],ПоискДатыИВремени,0),3),"")</f>
        <v/>
      </c>
    </row>
    <row r="67" spans="5:6" x14ac:dyDescent="0.25">
      <c r="E67" s="29" t="str">
        <f>'Интервалы времени'!E67</f>
        <v/>
      </c>
      <c r="F67" t="str">
        <f ca="1">IFERROR(INDEX(ПланировщикСобытий[],MATCH(DATEVALUE(ЗначДаты)&amp;РаспорядокДня[[#This Row],[Время]],ПоискДатыИВремени,0),3),"")</f>
        <v/>
      </c>
    </row>
    <row r="68" spans="5:6" x14ac:dyDescent="0.25">
      <c r="E68" s="29" t="str">
        <f>'Интервалы времени'!E68</f>
        <v/>
      </c>
      <c r="F68" t="str">
        <f ca="1">IFERROR(INDEX(ПланировщикСобытий[],MATCH(DATEVALUE(ЗначДаты)&amp;РаспорядокДня[[#This Row],[Время]],ПоискДатыИВремени,0),3),"")</f>
        <v/>
      </c>
    </row>
    <row r="69" spans="5:6" x14ac:dyDescent="0.25">
      <c r="E69" s="29" t="str">
        <f>'Интервалы времени'!E69</f>
        <v/>
      </c>
      <c r="F69" t="str">
        <f ca="1">IFERROR(INDEX(ПланировщикСобытий[],MATCH(DATEVALUE(ЗначДаты)&amp;РаспорядокДня[[#This Row],[Время]],ПоискДатыИВремени,0),3),"")</f>
        <v/>
      </c>
    </row>
    <row r="70" spans="5:6" x14ac:dyDescent="0.25">
      <c r="E70" s="29" t="str">
        <f>'Интервалы времени'!E70</f>
        <v/>
      </c>
      <c r="F70" t="str">
        <f ca="1">IFERROR(INDEX(ПланировщикСобытий[],MATCH(DATEVALUE(ЗначДаты)&amp;РаспорядокДня[[#This Row],[Время]],ПоискДатыИВремени,0),3),"")</f>
        <v/>
      </c>
    </row>
    <row r="71" spans="5:6" x14ac:dyDescent="0.25">
      <c r="E71" s="29" t="str">
        <f>'Интервалы времени'!E71</f>
        <v/>
      </c>
      <c r="F71" t="str">
        <f ca="1">IFERROR(INDEX(ПланировщикСобытий[],MATCH(DATEVALUE(ЗначДаты)&amp;РаспорядокДня[[#This Row],[Время]],ПоискДатыИВремени,0),3),"")</f>
        <v/>
      </c>
    </row>
    <row r="72" spans="5:6" x14ac:dyDescent="0.25">
      <c r="E72" s="29" t="str">
        <f>'Интервалы времени'!E72</f>
        <v/>
      </c>
      <c r="F72" t="str">
        <f ca="1">IFERROR(INDEX(ПланировщикСобытий[],MATCH(DATEVALUE(ЗначДаты)&amp;РаспорядокДня[[#This Row],[Время]],ПоискДатыИВремени,0),3),"")</f>
        <v/>
      </c>
    </row>
    <row r="73" spans="5:6" x14ac:dyDescent="0.25">
      <c r="E73" s="29" t="str">
        <f>'Интервалы времени'!E73</f>
        <v/>
      </c>
      <c r="F73" t="str">
        <f ca="1">IFERROR(INDEX(ПланировщикСобытий[],MATCH(DATEVALUE(ЗначДаты)&amp;РаспорядокДня[[#This Row],[Время]],ПоискДатыИВремени,0),3),"")</f>
        <v/>
      </c>
    </row>
    <row r="74" spans="5:6" x14ac:dyDescent="0.25">
      <c r="E74" s="29" t="str">
        <f>'Интервалы времени'!E74</f>
        <v/>
      </c>
      <c r="F74" t="str">
        <f ca="1">IFERROR(INDEX(ПланировщикСобытий[],MATCH(DATEVALUE(ЗначДаты)&amp;РаспорядокДня[[#This Row],[Время]],ПоискДатыИВремени,0),3),"")</f>
        <v/>
      </c>
    </row>
    <row r="75" spans="5:6" x14ac:dyDescent="0.25">
      <c r="E75" s="29" t="str">
        <f>'Интервалы времени'!E75</f>
        <v/>
      </c>
      <c r="F75" t="str">
        <f ca="1">IFERROR(INDEX(ПланировщикСобытий[],MATCH(DATEVALUE(ЗначДаты)&amp;РаспорядокДня[[#This Row],[Время]],ПоискДатыИВремени,0),3),"")</f>
        <v/>
      </c>
    </row>
  </sheetData>
  <mergeCells count="22">
    <mergeCell ref="H27:H28"/>
    <mergeCell ref="M12:M14"/>
    <mergeCell ref="M33:M35"/>
    <mergeCell ref="M9:M11"/>
    <mergeCell ref="M15:M17"/>
    <mergeCell ref="M21:M23"/>
    <mergeCell ref="B26:C26"/>
    <mergeCell ref="H32:H33"/>
    <mergeCell ref="B2:C6"/>
    <mergeCell ref="M24:M26"/>
    <mergeCell ref="M27:M29"/>
    <mergeCell ref="M30:M32"/>
    <mergeCell ref="B11:C11"/>
    <mergeCell ref="B19:C19"/>
    <mergeCell ref="H10:H11"/>
    <mergeCell ref="H16:H17"/>
    <mergeCell ref="H22:H23"/>
    <mergeCell ref="H4:H5"/>
    <mergeCell ref="M18:M20"/>
    <mergeCell ref="B7:C9"/>
    <mergeCell ref="M3:M5"/>
    <mergeCell ref="M6:M8"/>
  </mergeCells>
  <conditionalFormatting sqref="E3:F75">
    <cfRule type="expression" dxfId="18" priority="1">
      <formula>$E3&gt;ВремяОконч</formula>
    </cfRule>
    <cfRule type="expression" dxfId="17" priority="2">
      <formula>$E3=ВремяОконч</formula>
    </cfRule>
    <cfRule type="expression" dxfId="16" priority="3">
      <formula>LOWER(TRIM($F3))=ВыделениеРасписания</formula>
    </cfRule>
  </conditionalFormatting>
  <dataValidations count="23">
    <dataValidation allowBlank="1" showInputMessage="1" showErrorMessage="1" prompt="Введите год в этой ячейке" sqref="C13" xr:uid="{00000000-0002-0000-0000-000000000000}"/>
    <dataValidation type="list" errorStyle="warning" allowBlank="1" showInputMessage="1" showErrorMessage="1" error="Выберите месяц из списка записей. Нажмите кнопку ОТМЕНА, а затем клавиши ALT+СТРЕЛКА ВНИЗ, чтобы выбрать нужный вариант в раскрывающемся списке" prompt="Выберите месяц в раскрывающемся списке. Нажмите клавиши ALT + СТРЕЛКА ВНИЗ. Щелкните ВВОД, чтобы подтвердить выбор месяца" sqref="C15" xr:uid="{00000000-0002-0000-0000-000001000000}">
      <formula1>"Январь, Февраль, Март, Апрель, Май, Июнь, Июль, Август, Сентябрь, Октябрь, Ноябрь, Декабрь"</formula1>
    </dataValidation>
    <dataValidation type="whole" errorStyle="warning" allowBlank="1" showInputMessage="1" showErrorMessage="1" error="Введите значение дня в диапазоне от 1 до 31" prompt="Введите день в этой ячейке" sqref="C17" xr:uid="{00000000-0002-0000-0000-000002000000}">
      <formula1>1</formula1>
      <formula2>31</formula2>
    </dataValidation>
    <dataValidation allowBlank="1" showInputMessage="1" showErrorMessage="1" prompt="В этой ячейке автоматически определяется дата. Этот столбец автоматически заполняется событиями на основе данных на листе &quot;Планировщик событий&quot;. Если ничего не введено, по умолчанию используется сегодняшняя дата" sqref="F2" xr:uid="{00000000-0002-0000-0000-000003000000}"/>
    <dataValidation allowBlank="1" showInputMessage="1" showErrorMessage="1" prompt="Введите заметки или список дел в этом столбце" sqref="M2" xr:uid="{00000000-0002-0000-0000-000004000000}"/>
    <dataValidation allowBlank="1" showInputMessage="1" showErrorMessage="1" prompt="Автоматически обновляемый день на основе дня, введенного в ячейке C17. Если ячейка C17 пуста, по умолчанию используется текущая дата." sqref="B2:C6" xr:uid="{00000000-0002-0000-0000-000005000000}"/>
    <dataValidation allowBlank="1" showInputMessage="1" showErrorMessage="1" prompt="День определяется автоматически на основе дат, введенных в ячейках с C13 по C17" sqref="B7:C9" xr:uid="{00000000-0002-0000-0000-000006000000}"/>
    <dataValidation allowBlank="1" showInputMessage="1" showErrorMessage="1" prompt="Ссылка перехода на лист &quot;Интервалы времени&quot; для изменения значений времени" sqref="B21" xr:uid="{00000000-0002-0000-0000-000007000000}"/>
    <dataValidation allowBlank="1" showInputMessage="1" showErrorMessage="1" prompt="Ссылка перехода на лист &quot;Планировщик событий&quot; для добавления события" sqref="B23" xr:uid="{00000000-0002-0000-0000-000008000000}"/>
    <dataValidation allowBlank="1" showInputMessage="1" showErrorMessage="1" prompt="Просмотрите расписание на день, неделю и добавьте заметки на этом листе. Добавьте события на любую дату на листе &quot;Планировщик событий&quot;. Измените время и интервалы на листе &quot;Интервалы времени&quot;" sqref="A1" xr:uid="{00000000-0002-0000-0000-000009000000}"/>
    <dataValidation allowBlank="1" showInputMessage="1" showErrorMessage="1" prompt="Введите особое мероприятие или задание, которое необходимо выделить в расписании" sqref="B26:C26" xr:uid="{00000000-0002-0000-0000-00000A000000}"/>
    <dataValidation allowBlank="1" showInputMessage="1" showErrorMessage="1" prompt="Автоматически обновляемое расписание по времени на основе определений в таблице &quot;Время&quot; на листе &quot;Интервалы времени&quot;. В этой ячейке находится изображение часов" sqref="E2" xr:uid="{00000000-0002-0000-0000-00000B000000}"/>
    <dataValidation allowBlank="1" showInputMessage="1" showErrorMessage="1" prompt="В столбце I находится автоматически обновляемое время на основе данных на листе &quot;Планировщик событий&quot;" sqref="I2" xr:uid="{00000000-0002-0000-0000-00000C000000}"/>
    <dataValidation allowBlank="1" showInputMessage="1" showErrorMessage="1" prompt="Автоматически обновляемое представление недели. В столбце H вводятся дата и день недели, а ниже, в столбцах I и J, — время и детали события. В этой ячейке размещается изображение камеры и заголовок представления этой недели" sqref="H2" xr:uid="{00000000-0002-0000-0000-00000D000000}"/>
    <dataValidation allowBlank="1" showInputMessage="1" showErrorMessage="1" prompt="В столбце J находятся автоматически обновляемые детали события на основе данных на листе &quot;Планировщик событий&quot;" sqref="J2" xr:uid="{00000000-0002-0000-0000-00000E000000}"/>
    <dataValidation allowBlank="1" showInputMessage="1" showErrorMessage="1" prompt="Ниже введите дату: год — в ячейке C13, месяц — в ячейке C15 и день — в ячейке C17" sqref="B11:C11" xr:uid="{00000000-0002-0000-0000-00000F000000}"/>
    <dataValidation allowBlank="1" showInputMessage="1" showErrorMessage="1" prompt="Измените интервалы времени и добавьте событие, выбрав ячейки внизу. " sqref="B19:C19" xr:uid="{00000000-0002-0000-0000-000010000000}"/>
    <dataValidation allowBlank="1" showInputMessage="1" showErrorMessage="1" prompt="Ниже введите особое мероприятие или задание, которое необходимо выделить в расписании." sqref="B25" xr:uid="{00000000-0002-0000-0000-000011000000}"/>
    <dataValidation allowBlank="1" showInputMessage="1" showErrorMessage="1" prompt="В этой ячейке находится заголовок листа. Чтобы просмотреть ежедневное расписание, введите дату в ячейках с C13 по C17. Перейдите на лист &quot;Планировщик событий&quot; в ячейке B23. Чтобы изменить время и интервалы, перейдите в ячейку B21" sqref="B1" xr:uid="{00000000-0002-0000-0000-000012000000}"/>
    <dataValidation allowBlank="1" showInputMessage="1" showErrorMessage="1" prompt="В этом столбце находятся флажки для отметки завершенных задач. Каждой записи в списке заметок или дел соответствует флажок во второй строке. Например, заметке в ячейках с M3 по M5 соответствует флажок в L4" sqref="L2" xr:uid="{00000000-0002-0000-0000-000013000000}"/>
    <dataValidation allowBlank="1" showInputMessage="1" showErrorMessage="1" prompt="Укажите год в ячейке справа" sqref="B13" xr:uid="{00000000-0002-0000-0000-000014000000}"/>
    <dataValidation allowBlank="1" showInputMessage="1" showErrorMessage="1" prompt="Выберите месяц в ячейке справа" sqref="B15" xr:uid="{00000000-0002-0000-0000-000015000000}"/>
    <dataValidation allowBlank="1" showInputMessage="1" showErrorMessage="1" prompt="Укажите день в ячейке справа" sqref="B17" xr:uid="{00000000-0002-0000-0000-000016000000}"/>
  </dataValidations>
  <hyperlinks>
    <hyperlink ref="B21" location="'Интервалы времени'!A1" tooltip="Нажмите, чтобы изменить интервалы времени" display="Select to edit time intervals" xr:uid="{00000000-0004-0000-0000-000000000000}"/>
    <hyperlink ref="B23" location="'Планировщик событий'!A1" tooltip="Нажмите, чтобы добавить новое событие" display="Select to add a new event" xr:uid="{00000000-0004-0000-0000-000001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ignoredErrors>
    <ignoredError sqref="I9:J9 I15 I3:J3 I21 I35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 tint="0.749992370372631"/>
    <pageSetUpPr autoPageBreaks="0" fitToPage="1"/>
  </sheetPr>
  <dimension ref="B1:H15"/>
  <sheetViews>
    <sheetView showGridLines="0" zoomScaleNormal="100" workbookViewId="0"/>
  </sheetViews>
  <sheetFormatPr defaultRowHeight="15" x14ac:dyDescent="0.25"/>
  <cols>
    <col min="1" max="1" width="2.7109375" customWidth="1"/>
    <col min="2" max="3" width="20.7109375" customWidth="1"/>
    <col min="4" max="4" width="2.7109375" customWidth="1"/>
    <col min="5" max="5" width="23.5703125" customWidth="1"/>
    <col min="6" max="6" width="20" customWidth="1"/>
    <col min="7" max="7" width="50" customWidth="1"/>
    <col min="8" max="8" width="27.42578125" hidden="1" customWidth="1"/>
    <col min="9" max="9" width="2.7109375" customWidth="1"/>
    <col min="10" max="10" width="9.140625" customWidth="1"/>
  </cols>
  <sheetData>
    <row r="1" spans="2:8" s="8" customFormat="1" ht="39.950000000000003" customHeight="1" x14ac:dyDescent="0.25">
      <c r="B1" s="15" t="s">
        <v>15</v>
      </c>
      <c r="C1"/>
      <c r="E1" s="9"/>
      <c r="F1" s="15"/>
    </row>
    <row r="2" spans="2:8" s="8" customFormat="1" ht="27.95" customHeight="1" x14ac:dyDescent="0.25">
      <c r="B2" s="52">
        <f ca="1">DAY(ЗначДаты)</f>
        <v>9</v>
      </c>
      <c r="C2" s="52"/>
      <c r="E2" s="23" t="s">
        <v>17</v>
      </c>
      <c r="F2" s="23" t="s">
        <v>18</v>
      </c>
      <c r="G2" s="23" t="s">
        <v>19</v>
      </c>
      <c r="H2" s="6" t="s">
        <v>30</v>
      </c>
    </row>
    <row r="3" spans="2:8" s="8" customFormat="1" ht="15" customHeight="1" x14ac:dyDescent="0.25">
      <c r="B3" s="52"/>
      <c r="C3" s="52"/>
      <c r="E3" s="17">
        <f ca="1">TODAY()</f>
        <v>43747</v>
      </c>
      <c r="F3" s="16">
        <v>0.25</v>
      </c>
      <c r="G3" s="18" t="s">
        <v>20</v>
      </c>
      <c r="H3" s="7" t="str">
        <f ca="1">ПланировщикСобытий[[#This Row],[ДАТА]]&amp;"|"&amp;COUNTIF($E$3:E3,E3)</f>
        <v>43747|1</v>
      </c>
    </row>
    <row r="4" spans="2:8" s="8" customFormat="1" ht="15" customHeight="1" x14ac:dyDescent="0.25">
      <c r="B4" s="52"/>
      <c r="C4" s="52"/>
      <c r="E4" s="17">
        <f t="shared" ref="E4:E13" ca="1" si="0">TODAY()</f>
        <v>43747</v>
      </c>
      <c r="F4" s="16">
        <v>0.27083333333333331</v>
      </c>
      <c r="G4" s="18" t="s">
        <v>21</v>
      </c>
      <c r="H4" s="7" t="str">
        <f ca="1">ПланировщикСобытий[[#This Row],[ДАТА]]&amp;"|"&amp;COUNTIF($E$3:E4,E4)</f>
        <v>43747|2</v>
      </c>
    </row>
    <row r="5" spans="2:8" s="8" customFormat="1" ht="15" customHeight="1" x14ac:dyDescent="0.25">
      <c r="B5" s="52"/>
      <c r="C5" s="52"/>
      <c r="E5" s="17">
        <f t="shared" ca="1" si="0"/>
        <v>43747</v>
      </c>
      <c r="F5" s="16">
        <v>0.3125</v>
      </c>
      <c r="G5" s="18" t="s">
        <v>22</v>
      </c>
      <c r="H5" s="7" t="str">
        <f ca="1">ПланировщикСобытий[[#This Row],[ДАТА]]&amp;"|"&amp;COUNTIF($E$3:E5,E5)</f>
        <v>43747|3</v>
      </c>
    </row>
    <row r="6" spans="2:8" s="8" customFormat="1" ht="15" customHeight="1" x14ac:dyDescent="0.25">
      <c r="B6" s="51" t="str">
        <f ca="1">TEXT(ЗначДаты,"ДДДД")</f>
        <v>среда</v>
      </c>
      <c r="C6" s="51"/>
      <c r="E6" s="17">
        <f t="shared" ca="1" si="0"/>
        <v>43747</v>
      </c>
      <c r="F6" s="16">
        <v>0.33333333333333298</v>
      </c>
      <c r="G6" s="18" t="s">
        <v>23</v>
      </c>
      <c r="H6" s="7" t="str">
        <f ca="1">ПланировщикСобытий[[#This Row],[ДАТА]]&amp;"|"&amp;COUNTIF($E$3:E6,E6)</f>
        <v>43747|4</v>
      </c>
    </row>
    <row r="7" spans="2:8" s="8" customFormat="1" ht="15" customHeight="1" x14ac:dyDescent="0.25">
      <c r="B7" s="51"/>
      <c r="C7" s="51"/>
      <c r="E7" s="17">
        <f t="shared" ca="1" si="0"/>
        <v>43747</v>
      </c>
      <c r="F7" s="16">
        <v>0.41666666666666669</v>
      </c>
      <c r="G7" s="18" t="s">
        <v>9</v>
      </c>
      <c r="H7" s="7" t="str">
        <f ca="1">ПланировщикСобытий[[#This Row],[ДАТА]]&amp;"|"&amp;COUNTIF($E$3:E7,E7)</f>
        <v>43747|5</v>
      </c>
    </row>
    <row r="8" spans="2:8" s="8" customFormat="1" ht="15.75" customHeight="1" thickBot="1" x14ac:dyDescent="0.3">
      <c r="B8" s="50" t="str">
        <f ca="1">ЗначДаты</f>
        <v>9-ОКТЯБРЬ-2019</v>
      </c>
      <c r="C8" s="50"/>
      <c r="E8" s="17">
        <f t="shared" ca="1" si="0"/>
        <v>43747</v>
      </c>
      <c r="F8" s="16">
        <v>0.5</v>
      </c>
      <c r="G8" s="18" t="s">
        <v>24</v>
      </c>
      <c r="H8" s="7" t="str">
        <f ca="1">ПланировщикСобытий[[#This Row],[ДАТА]]&amp;"|"&amp;COUNTIF($E$3:E8,E8)</f>
        <v>43747|6</v>
      </c>
    </row>
    <row r="9" spans="2:8" s="8" customFormat="1" ht="15" customHeight="1" thickTop="1" x14ac:dyDescent="0.25">
      <c r="B9" s="19"/>
      <c r="C9" s="19"/>
      <c r="E9" s="17">
        <f t="shared" ca="1" si="0"/>
        <v>43747</v>
      </c>
      <c r="F9" s="16">
        <v>0.54166666666666596</v>
      </c>
      <c r="G9" s="18" t="s">
        <v>25</v>
      </c>
      <c r="H9" s="7" t="str">
        <f ca="1">ПланировщикСобытий[[#This Row],[ДАТА]]&amp;"|"&amp;COUNTIF($E$3:E9,E9)</f>
        <v>43747|7</v>
      </c>
    </row>
    <row r="10" spans="2:8" s="8" customFormat="1" ht="15" customHeight="1" x14ac:dyDescent="0.25">
      <c r="B10" s="40" t="s">
        <v>6</v>
      </c>
      <c r="C10" s="19"/>
      <c r="E10" s="17">
        <f t="shared" ca="1" si="0"/>
        <v>43747</v>
      </c>
      <c r="F10" s="16">
        <v>0.5625</v>
      </c>
      <c r="G10" s="18" t="s">
        <v>26</v>
      </c>
      <c r="H10" s="7" t="str">
        <f ca="1">ПланировщикСобытий[[#This Row],[ДАТА]]&amp;"|"&amp;COUNTIF($E$3:E10,E10)</f>
        <v>43747|8</v>
      </c>
    </row>
    <row r="11" spans="2:8" s="8" customFormat="1" ht="15" customHeight="1" x14ac:dyDescent="0.25">
      <c r="B11" s="19"/>
      <c r="C11" s="19"/>
      <c r="E11" s="17">
        <f t="shared" ca="1" si="0"/>
        <v>43747</v>
      </c>
      <c r="F11" s="16">
        <v>0.625</v>
      </c>
      <c r="G11" s="18" t="s">
        <v>9</v>
      </c>
      <c r="H11" s="7" t="str">
        <f ca="1">ПланировщикСобытий[[#This Row],[ДАТА]]&amp;"|"&amp;COUNTIF($E$3:E11,E11)</f>
        <v>43747|9</v>
      </c>
    </row>
    <row r="12" spans="2:8" s="8" customFormat="1" ht="15" customHeight="1" x14ac:dyDescent="0.25">
      <c r="B12" s="40" t="s">
        <v>16</v>
      </c>
      <c r="C12" s="19"/>
      <c r="E12" s="17">
        <f t="shared" ca="1" si="0"/>
        <v>43747</v>
      </c>
      <c r="F12" s="16">
        <v>0.70833333333333304</v>
      </c>
      <c r="G12" s="18" t="s">
        <v>27</v>
      </c>
      <c r="H12" s="7" t="str">
        <f ca="1">ПланировщикСобытий[[#This Row],[ДАТА]]&amp;"|"&amp;COUNTIF($E$3:E12,E12)</f>
        <v>43747|10</v>
      </c>
    </row>
    <row r="13" spans="2:8" s="8" customFormat="1" ht="15.75" x14ac:dyDescent="0.25">
      <c r="B13" s="19"/>
      <c r="C13" s="19"/>
      <c r="E13" s="17">
        <f t="shared" ca="1" si="0"/>
        <v>43747</v>
      </c>
      <c r="F13" s="16">
        <v>0.75</v>
      </c>
      <c r="G13" s="18" t="s">
        <v>28</v>
      </c>
      <c r="H13" s="7" t="str">
        <f ca="1">ПланировщикСобытий[[#This Row],[ДАТА]]&amp;"|"&amp;COUNTIF($E$3:E13,E13)</f>
        <v>43747|11</v>
      </c>
    </row>
    <row r="14" spans="2:8" s="8" customFormat="1" x14ac:dyDescent="0.25">
      <c r="B14"/>
      <c r="C14"/>
      <c r="E14" s="17">
        <f ca="1">TODAY()+1</f>
        <v>43748</v>
      </c>
      <c r="F14" s="16">
        <v>0.27083333333333331</v>
      </c>
      <c r="G14" s="18" t="s">
        <v>29</v>
      </c>
      <c r="H14" s="7" t="str">
        <f ca="1">ПланировщикСобытий[[#This Row],[ДАТА]]&amp;"|"&amp;COUNTIF($E$3:E14,E14)</f>
        <v>43748|1</v>
      </c>
    </row>
    <row r="15" spans="2:8" s="8" customFormat="1" x14ac:dyDescent="0.25">
      <c r="B15"/>
      <c r="C15"/>
      <c r="E15" s="17">
        <f ca="1">TODAY()+1</f>
        <v>43748</v>
      </c>
      <c r="F15" s="16">
        <v>0.3125</v>
      </c>
      <c r="G15" s="18" t="s">
        <v>22</v>
      </c>
      <c r="H15" s="7" t="str">
        <f ca="1">ПланировщикСобытий[[#This Row],[ДАТА]]&amp;"|"&amp;COUNTIF($E$3:E15,E15)</f>
        <v>43748|2</v>
      </c>
    </row>
  </sheetData>
  <mergeCells count="3">
    <mergeCell ref="B8:C8"/>
    <mergeCell ref="B6:C7"/>
    <mergeCell ref="B2:C5"/>
  </mergeCells>
  <dataValidations count="10">
    <dataValidation type="list" allowBlank="1" showInputMessage="1" showErrorMessage="1" error="Установите действительное время для этого планировщика событий. Нажмите кнопку ОТМЕНА, а затем клавиши ALT+СТРЕЛКА ВНИЗ и ВВОД, чтобы выбрать нужный элемент из списка" sqref="F3:F15" xr:uid="{00000000-0002-0000-0100-000000000000}">
      <formula1>СписокВремени</formula1>
    </dataValidation>
    <dataValidation allowBlank="1" showInputMessage="1" showErrorMessage="1" prompt="Введите дату события в этом столбце" sqref="E2" xr:uid="{00000000-0002-0000-0100-000001000000}"/>
    <dataValidation allowBlank="1" showInputMessage="1" showErrorMessage="1" prompt="Введите время события в этом столбце. Нажмите клавиши ALT+СТРЕЛКА ВНИЗ, чтобы открыть раскрывающийся список, и клавишу ВВОД, чтобы выбрать время" sqref="F2" xr:uid="{00000000-0002-0000-0100-000002000000}"/>
    <dataValidation allowBlank="1" showInputMessage="1" showErrorMessage="1" prompt="Введите описание события в этом столбце" sqref="G2" xr:uid="{00000000-0002-0000-0100-000003000000}"/>
    <dataValidation allowBlank="1" showInputMessage="1" showErrorMessage="1" prompt="Добавьте события в таблице планировщика. Значения времени в столбце F определяются на основе листе &quot;Интервалы времени&quot;." sqref="A1" xr:uid="{00000000-0002-0000-0100-000004000000}"/>
    <dataValidation allowBlank="1" showInputMessage="1" showErrorMessage="1" prompt="Ссылка перехода на лист &quot;Интервалы времени&quot;" sqref="B10" xr:uid="{00000000-0002-0000-0100-000005000000}"/>
    <dataValidation allowBlank="1" showInputMessage="1" showErrorMessage="1" prompt="Ссылка перехода на лист &quot;Распорядок дня&quot;" sqref="B12" xr:uid="{00000000-0002-0000-0100-000006000000}"/>
    <dataValidation allowBlank="1" showInputMessage="1" showErrorMessage="1" prompt="Введите дату, время и описание события в таблице &quot;Планировщик событий&quot;. В ячейках B10 и B12 находятся ссылки перехода на листы &quot;Интервалы времени&quot; и &quot;Распорядок дня&quot;" sqref="B1" xr:uid="{00000000-0002-0000-0100-000007000000}"/>
    <dataValidation allowBlank="1" showInputMessage="1" showErrorMessage="1" prompt="Автоматически обновляемая дата на основе данных на листе &quot;Распорядок дня&quot;" sqref="B2 B8" xr:uid="{00000000-0002-0000-0100-000008000000}"/>
    <dataValidation allowBlank="1" showInputMessage="1" showErrorMessage="1" prompt="День определяется автоматически на основе дат, введенных на листе &quot;Распорядок дня&quot;" sqref="B6" xr:uid="{00000000-0002-0000-0100-000009000000}"/>
  </dataValidations>
  <hyperlinks>
    <hyperlink ref="B10" location="'Интервалы времени'!A1" tooltip="Нажмите, чтобы изменить интервалы времени" display="Select to edit time intervals" xr:uid="{00000000-0004-0000-0100-000000000000}"/>
    <hyperlink ref="B12" location="'Распорядок дня'!A1" tooltip="Нажмите, чтобы просмотреть распорядок дня" display="Select to view Daily Schedule" xr:uid="{00000000-0004-0000-0100-000001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/>
    <pageSetUpPr autoPageBreaks="0" fitToPage="1"/>
  </sheetPr>
  <dimension ref="B1:E75"/>
  <sheetViews>
    <sheetView showGridLines="0" zoomScaleNormal="100" workbookViewId="0"/>
  </sheetViews>
  <sheetFormatPr defaultRowHeight="18.75" customHeight="1" x14ac:dyDescent="0.25"/>
  <cols>
    <col min="1" max="1" width="2.7109375" customWidth="1"/>
    <col min="2" max="3" width="21.7109375" customWidth="1"/>
    <col min="4" max="4" width="2.7109375" customWidth="1"/>
    <col min="5" max="5" width="17.7109375" customWidth="1"/>
  </cols>
  <sheetData>
    <row r="1" spans="2:5" ht="39.950000000000003" customHeight="1" x14ac:dyDescent="0.25">
      <c r="B1" s="24" t="s">
        <v>31</v>
      </c>
    </row>
    <row r="2" spans="2:5" ht="27.95" customHeight="1" x14ac:dyDescent="0.25">
      <c r="B2" s="48" t="s">
        <v>32</v>
      </c>
      <c r="C2" s="48"/>
      <c r="E2" s="23" t="s">
        <v>10</v>
      </c>
    </row>
    <row r="3" spans="2:5" ht="18.75" customHeight="1" x14ac:dyDescent="0.25">
      <c r="E3" s="42">
        <f>Время_начала</f>
        <v>0.25</v>
      </c>
    </row>
    <row r="4" spans="2:5" ht="18.75" customHeight="1" x14ac:dyDescent="0.25">
      <c r="B4" s="21" t="s">
        <v>33</v>
      </c>
      <c r="C4" s="41">
        <v>0.25</v>
      </c>
      <c r="E4" s="43">
        <f t="shared" ref="E4:E35" si="0">IFERROR(IF($E3+Приращение&gt;ВремяОконч,"",$E3+Приращение),"")</f>
        <v>0.26041666666666669</v>
      </c>
    </row>
    <row r="5" spans="2:5" ht="18.75" customHeight="1" x14ac:dyDescent="0.25">
      <c r="E5" s="43">
        <f t="shared" si="0"/>
        <v>0.27083333333333337</v>
      </c>
    </row>
    <row r="6" spans="2:5" ht="18.75" customHeight="1" x14ac:dyDescent="0.25">
      <c r="B6" s="21" t="s">
        <v>34</v>
      </c>
      <c r="C6" s="41" t="s">
        <v>36</v>
      </c>
      <c r="E6" s="43">
        <f t="shared" si="0"/>
        <v>0.28125000000000006</v>
      </c>
    </row>
    <row r="7" spans="2:5" ht="18.75" customHeight="1" x14ac:dyDescent="0.25">
      <c r="E7" s="43">
        <f t="shared" si="0"/>
        <v>0.29166666666666674</v>
      </c>
    </row>
    <row r="8" spans="2:5" ht="18.75" customHeight="1" x14ac:dyDescent="0.25">
      <c r="B8" s="21" t="s">
        <v>35</v>
      </c>
      <c r="C8" s="41">
        <v>0.875</v>
      </c>
      <c r="E8" s="43">
        <f t="shared" si="0"/>
        <v>0.30208333333333343</v>
      </c>
    </row>
    <row r="9" spans="2:5" ht="18.75" customHeight="1" x14ac:dyDescent="0.25">
      <c r="E9" s="43">
        <f t="shared" si="0"/>
        <v>0.31250000000000011</v>
      </c>
    </row>
    <row r="10" spans="2:5" ht="18.75" customHeight="1" x14ac:dyDescent="0.25">
      <c r="B10" s="48" t="s">
        <v>1</v>
      </c>
      <c r="C10" s="48"/>
      <c r="E10" s="43">
        <f t="shared" si="0"/>
        <v>0.3229166666666668</v>
      </c>
    </row>
    <row r="11" spans="2:5" ht="18.75" customHeight="1" x14ac:dyDescent="0.25">
      <c r="E11" s="43">
        <f t="shared" si="0"/>
        <v>0.33333333333333348</v>
      </c>
    </row>
    <row r="12" spans="2:5" ht="18.75" customHeight="1" x14ac:dyDescent="0.25">
      <c r="B12" s="28" t="s">
        <v>16</v>
      </c>
      <c r="E12" s="43">
        <f t="shared" si="0"/>
        <v>0.34375000000000017</v>
      </c>
    </row>
    <row r="13" spans="2:5" ht="18.75" customHeight="1" x14ac:dyDescent="0.25">
      <c r="E13" s="43">
        <f t="shared" si="0"/>
        <v>0.35416666666666685</v>
      </c>
    </row>
    <row r="14" spans="2:5" ht="18.75" customHeight="1" x14ac:dyDescent="0.25">
      <c r="B14" s="28" t="s">
        <v>7</v>
      </c>
      <c r="E14" s="43">
        <f t="shared" si="0"/>
        <v>0.36458333333333354</v>
      </c>
    </row>
    <row r="15" spans="2:5" ht="18.75" customHeight="1" x14ac:dyDescent="0.25">
      <c r="E15" s="43">
        <f t="shared" si="0"/>
        <v>0.37500000000000022</v>
      </c>
    </row>
    <row r="16" spans="2:5" ht="18.75" customHeight="1" x14ac:dyDescent="0.25">
      <c r="E16" s="43">
        <f t="shared" si="0"/>
        <v>0.38541666666666691</v>
      </c>
    </row>
    <row r="17" spans="5:5" ht="18.75" customHeight="1" x14ac:dyDescent="0.25">
      <c r="E17" s="43">
        <f t="shared" si="0"/>
        <v>0.39583333333333359</v>
      </c>
    </row>
    <row r="18" spans="5:5" ht="18.75" customHeight="1" x14ac:dyDescent="0.25">
      <c r="E18" s="43">
        <f t="shared" si="0"/>
        <v>0.40625000000000028</v>
      </c>
    </row>
    <row r="19" spans="5:5" ht="18.75" customHeight="1" x14ac:dyDescent="0.25">
      <c r="E19" s="43">
        <f t="shared" si="0"/>
        <v>0.41666666666666696</v>
      </c>
    </row>
    <row r="20" spans="5:5" ht="18.75" customHeight="1" x14ac:dyDescent="0.25">
      <c r="E20" s="43">
        <f t="shared" si="0"/>
        <v>0.42708333333333365</v>
      </c>
    </row>
    <row r="21" spans="5:5" ht="18.75" customHeight="1" x14ac:dyDescent="0.25">
      <c r="E21" s="43">
        <f t="shared" si="0"/>
        <v>0.43750000000000033</v>
      </c>
    </row>
    <row r="22" spans="5:5" ht="18.75" customHeight="1" x14ac:dyDescent="0.25">
      <c r="E22" s="43">
        <f t="shared" si="0"/>
        <v>0.44791666666666702</v>
      </c>
    </row>
    <row r="23" spans="5:5" ht="18.75" customHeight="1" x14ac:dyDescent="0.25">
      <c r="E23" s="43">
        <f t="shared" si="0"/>
        <v>0.4583333333333337</v>
      </c>
    </row>
    <row r="24" spans="5:5" ht="18.75" customHeight="1" x14ac:dyDescent="0.25">
      <c r="E24" s="43">
        <f t="shared" si="0"/>
        <v>0.46875000000000039</v>
      </c>
    </row>
    <row r="25" spans="5:5" ht="18.75" customHeight="1" x14ac:dyDescent="0.25">
      <c r="E25" s="43">
        <f t="shared" si="0"/>
        <v>0.47916666666666707</v>
      </c>
    </row>
    <row r="26" spans="5:5" ht="18.75" customHeight="1" x14ac:dyDescent="0.25">
      <c r="E26" s="43">
        <f t="shared" si="0"/>
        <v>0.48958333333333376</v>
      </c>
    </row>
    <row r="27" spans="5:5" ht="18.75" customHeight="1" x14ac:dyDescent="0.25">
      <c r="E27" s="43">
        <f t="shared" si="0"/>
        <v>0.50000000000000044</v>
      </c>
    </row>
    <row r="28" spans="5:5" ht="18.75" customHeight="1" x14ac:dyDescent="0.25">
      <c r="E28" s="43">
        <f t="shared" si="0"/>
        <v>0.51041666666666707</v>
      </c>
    </row>
    <row r="29" spans="5:5" ht="18.75" customHeight="1" x14ac:dyDescent="0.25">
      <c r="E29" s="43">
        <f t="shared" si="0"/>
        <v>0.5208333333333337</v>
      </c>
    </row>
    <row r="30" spans="5:5" ht="18.75" customHeight="1" x14ac:dyDescent="0.25">
      <c r="E30" s="43">
        <f t="shared" si="0"/>
        <v>0.53125000000000033</v>
      </c>
    </row>
    <row r="31" spans="5:5" ht="18.75" customHeight="1" x14ac:dyDescent="0.25">
      <c r="E31" s="43">
        <f t="shared" si="0"/>
        <v>0.54166666666666696</v>
      </c>
    </row>
    <row r="32" spans="5:5" ht="18.75" customHeight="1" x14ac:dyDescent="0.25">
      <c r="E32" s="43">
        <f t="shared" si="0"/>
        <v>0.55208333333333359</v>
      </c>
    </row>
    <row r="33" spans="5:5" ht="18.75" customHeight="1" x14ac:dyDescent="0.25">
      <c r="E33" s="43">
        <f t="shared" si="0"/>
        <v>0.56250000000000022</v>
      </c>
    </row>
    <row r="34" spans="5:5" ht="18.75" customHeight="1" x14ac:dyDescent="0.25">
      <c r="E34" s="43">
        <f t="shared" si="0"/>
        <v>0.57291666666666685</v>
      </c>
    </row>
    <row r="35" spans="5:5" ht="18.75" customHeight="1" x14ac:dyDescent="0.25">
      <c r="E35" s="43">
        <f t="shared" si="0"/>
        <v>0.58333333333333348</v>
      </c>
    </row>
    <row r="36" spans="5:5" ht="18.75" customHeight="1" x14ac:dyDescent="0.25">
      <c r="E36" s="43">
        <f t="shared" ref="E36:E67" si="1">IFERROR(IF($E35+Приращение&gt;ВремяОконч,"",$E35+Приращение),"")</f>
        <v>0.59375000000000011</v>
      </c>
    </row>
    <row r="37" spans="5:5" ht="18.75" customHeight="1" x14ac:dyDescent="0.25">
      <c r="E37" s="43">
        <f t="shared" si="1"/>
        <v>0.60416666666666674</v>
      </c>
    </row>
    <row r="38" spans="5:5" ht="18.75" customHeight="1" x14ac:dyDescent="0.25">
      <c r="E38" s="43">
        <f t="shared" si="1"/>
        <v>0.61458333333333337</v>
      </c>
    </row>
    <row r="39" spans="5:5" ht="18.75" customHeight="1" x14ac:dyDescent="0.25">
      <c r="E39" s="43">
        <f t="shared" si="1"/>
        <v>0.625</v>
      </c>
    </row>
    <row r="40" spans="5:5" ht="18.75" customHeight="1" x14ac:dyDescent="0.25">
      <c r="E40" s="43">
        <f t="shared" si="1"/>
        <v>0.63541666666666663</v>
      </c>
    </row>
    <row r="41" spans="5:5" ht="18.75" customHeight="1" x14ac:dyDescent="0.25">
      <c r="E41" s="43">
        <f t="shared" si="1"/>
        <v>0.64583333333333326</v>
      </c>
    </row>
    <row r="42" spans="5:5" ht="18.75" customHeight="1" x14ac:dyDescent="0.25">
      <c r="E42" s="43">
        <f t="shared" si="1"/>
        <v>0.65624999999999989</v>
      </c>
    </row>
    <row r="43" spans="5:5" ht="18.75" customHeight="1" x14ac:dyDescent="0.25">
      <c r="E43" s="43">
        <f t="shared" si="1"/>
        <v>0.66666666666666652</v>
      </c>
    </row>
    <row r="44" spans="5:5" ht="18.75" customHeight="1" x14ac:dyDescent="0.25">
      <c r="E44" s="43">
        <f t="shared" si="1"/>
        <v>0.67708333333333315</v>
      </c>
    </row>
    <row r="45" spans="5:5" ht="18.75" customHeight="1" x14ac:dyDescent="0.25">
      <c r="E45" s="43">
        <f t="shared" si="1"/>
        <v>0.68749999999999978</v>
      </c>
    </row>
    <row r="46" spans="5:5" ht="18.75" customHeight="1" x14ac:dyDescent="0.25">
      <c r="E46" s="43">
        <f t="shared" si="1"/>
        <v>0.69791666666666641</v>
      </c>
    </row>
    <row r="47" spans="5:5" ht="18.75" customHeight="1" x14ac:dyDescent="0.25">
      <c r="E47" s="43">
        <f t="shared" si="1"/>
        <v>0.70833333333333304</v>
      </c>
    </row>
    <row r="48" spans="5:5" ht="18.75" customHeight="1" x14ac:dyDescent="0.25">
      <c r="E48" s="43">
        <f t="shared" si="1"/>
        <v>0.71874999999999967</v>
      </c>
    </row>
    <row r="49" spans="5:5" ht="18.75" customHeight="1" x14ac:dyDescent="0.25">
      <c r="E49" s="43">
        <f t="shared" si="1"/>
        <v>0.7291666666666663</v>
      </c>
    </row>
    <row r="50" spans="5:5" ht="18.75" customHeight="1" x14ac:dyDescent="0.25">
      <c r="E50" s="43">
        <f t="shared" si="1"/>
        <v>0.73958333333333293</v>
      </c>
    </row>
    <row r="51" spans="5:5" ht="18.75" customHeight="1" x14ac:dyDescent="0.25">
      <c r="E51" s="43">
        <f t="shared" si="1"/>
        <v>0.74999999999999956</v>
      </c>
    </row>
    <row r="52" spans="5:5" ht="18.75" customHeight="1" x14ac:dyDescent="0.25">
      <c r="E52" s="43">
        <f t="shared" si="1"/>
        <v>0.76041666666666619</v>
      </c>
    </row>
    <row r="53" spans="5:5" ht="18.75" customHeight="1" x14ac:dyDescent="0.25">
      <c r="E53" s="43">
        <f t="shared" si="1"/>
        <v>0.77083333333333282</v>
      </c>
    </row>
    <row r="54" spans="5:5" ht="18.75" customHeight="1" x14ac:dyDescent="0.25">
      <c r="E54" s="43">
        <f t="shared" si="1"/>
        <v>0.78124999999999944</v>
      </c>
    </row>
    <row r="55" spans="5:5" ht="18.75" customHeight="1" x14ac:dyDescent="0.25">
      <c r="E55" s="43">
        <f t="shared" si="1"/>
        <v>0.79166666666666607</v>
      </c>
    </row>
    <row r="56" spans="5:5" ht="18.75" customHeight="1" x14ac:dyDescent="0.25">
      <c r="E56" s="43">
        <f t="shared" si="1"/>
        <v>0.8020833333333327</v>
      </c>
    </row>
    <row r="57" spans="5:5" ht="18.75" customHeight="1" x14ac:dyDescent="0.25">
      <c r="E57" s="43">
        <f t="shared" si="1"/>
        <v>0.81249999999999933</v>
      </c>
    </row>
    <row r="58" spans="5:5" ht="18.75" customHeight="1" x14ac:dyDescent="0.25">
      <c r="E58" s="43">
        <f t="shared" si="1"/>
        <v>0.82291666666666596</v>
      </c>
    </row>
    <row r="59" spans="5:5" ht="18.75" customHeight="1" x14ac:dyDescent="0.25">
      <c r="E59" s="43">
        <f t="shared" si="1"/>
        <v>0.83333333333333259</v>
      </c>
    </row>
    <row r="60" spans="5:5" ht="18.75" customHeight="1" x14ac:dyDescent="0.25">
      <c r="E60" s="43">
        <f t="shared" si="1"/>
        <v>0.84374999999999922</v>
      </c>
    </row>
    <row r="61" spans="5:5" ht="18.75" customHeight="1" x14ac:dyDescent="0.25">
      <c r="E61" s="43">
        <f t="shared" si="1"/>
        <v>0.85416666666666585</v>
      </c>
    </row>
    <row r="62" spans="5:5" ht="18.75" customHeight="1" x14ac:dyDescent="0.25">
      <c r="E62" s="43">
        <f t="shared" si="1"/>
        <v>0.86458333333333248</v>
      </c>
    </row>
    <row r="63" spans="5:5" ht="18.75" customHeight="1" x14ac:dyDescent="0.25">
      <c r="E63" s="43">
        <f t="shared" si="1"/>
        <v>0.87499999999999911</v>
      </c>
    </row>
    <row r="64" spans="5:5" ht="18.75" customHeight="1" x14ac:dyDescent="0.25">
      <c r="E64" s="43" t="str">
        <f t="shared" si="1"/>
        <v/>
      </c>
    </row>
    <row r="65" spans="5:5" ht="18.75" customHeight="1" x14ac:dyDescent="0.25">
      <c r="E65" s="43" t="str">
        <f t="shared" si="1"/>
        <v/>
      </c>
    </row>
    <row r="66" spans="5:5" ht="18.75" customHeight="1" x14ac:dyDescent="0.25">
      <c r="E66" s="43" t="str">
        <f t="shared" si="1"/>
        <v/>
      </c>
    </row>
    <row r="67" spans="5:5" ht="18.75" customHeight="1" x14ac:dyDescent="0.25">
      <c r="E67" s="43" t="str">
        <f t="shared" si="1"/>
        <v/>
      </c>
    </row>
    <row r="68" spans="5:5" ht="18.75" customHeight="1" x14ac:dyDescent="0.25">
      <c r="E68" s="43" t="str">
        <f t="shared" ref="E68:E75" si="2">IFERROR(IF($E67+Приращение&gt;ВремяОконч,"",$E67+Приращение),"")</f>
        <v/>
      </c>
    </row>
    <row r="69" spans="5:5" ht="18.75" customHeight="1" x14ac:dyDescent="0.25">
      <c r="E69" s="43" t="str">
        <f t="shared" si="2"/>
        <v/>
      </c>
    </row>
    <row r="70" spans="5:5" ht="18.75" customHeight="1" x14ac:dyDescent="0.25">
      <c r="E70" s="43" t="str">
        <f t="shared" si="2"/>
        <v/>
      </c>
    </row>
    <row r="71" spans="5:5" ht="18.75" customHeight="1" x14ac:dyDescent="0.25">
      <c r="E71" s="43" t="str">
        <f t="shared" si="2"/>
        <v/>
      </c>
    </row>
    <row r="72" spans="5:5" ht="18.75" customHeight="1" x14ac:dyDescent="0.25">
      <c r="E72" s="43" t="str">
        <f t="shared" si="2"/>
        <v/>
      </c>
    </row>
    <row r="73" spans="5:5" ht="18.75" customHeight="1" x14ac:dyDescent="0.25">
      <c r="E73" s="43" t="str">
        <f t="shared" si="2"/>
        <v/>
      </c>
    </row>
    <row r="74" spans="5:5" ht="18.75" customHeight="1" x14ac:dyDescent="0.25">
      <c r="E74" s="43" t="str">
        <f t="shared" si="2"/>
        <v/>
      </c>
    </row>
    <row r="75" spans="5:5" ht="18.75" customHeight="1" x14ac:dyDescent="0.25">
      <c r="E75" s="43" t="str">
        <f t="shared" si="2"/>
        <v/>
      </c>
    </row>
  </sheetData>
  <mergeCells count="2">
    <mergeCell ref="B2:C2"/>
    <mergeCell ref="B10:C10"/>
  </mergeCells>
  <conditionalFormatting sqref="E3:E75">
    <cfRule type="expression" dxfId="3" priority="1">
      <formula>$E3&gt;ВремяОконч</formula>
    </cfRule>
    <cfRule type="expression" dxfId="2" priority="2">
      <formula>$E3=ВремяОконч</formula>
    </cfRule>
  </conditionalFormatting>
  <dataValidations count="14">
    <dataValidation allowBlank="1" showInputMessage="1" showErrorMessage="1" prompt="Определите интервалы времени на этом листе. На основе значений времени в столбце E обновится столбец расписания E на листе &quot;Распорядок дня&quot;, а также варианты выбора времени в столбце F на листе &quot;Планировщик событий&quot;" sqref="A1" xr:uid="{00000000-0002-0000-0200-000000000000}"/>
    <dataValidation allowBlank="1" showInputMessage="1" showErrorMessage="1" prompt="Введите время начала в этой ячейке" sqref="C4" xr:uid="{00000000-0002-0000-0200-000001000000}"/>
    <dataValidation type="list" errorStyle="warning" allowBlank="1" showInputMessage="1" showErrorMessage="1" error="Выберите интервал из списка в этой ячейке. Нажмите кнопку ОТМЕНА, а затем клавиши ALT+СТРЕЛКА ВНИЗ и ВВОД, чтобы сделать выбор" prompt="Выберите интервал из списка. Нажмите клавиши ALT+СТРЕЛКА ВНИЗ, чтобы открыть раскрывающийся список, и клавишу ВВОД, чтобы выбрать интервал" sqref="C6" xr:uid="{00000000-0002-0000-0200-000002000000}">
      <formula1>"15 МИН, 30 МИН, 45 МИН, 60 МИН"</formula1>
    </dataValidation>
    <dataValidation errorStyle="warning" allowBlank="1" showInputMessage="1" showErrorMessage="1" prompt="Введите время окончания для расписания в этой ячейке" sqref="C8" xr:uid="{00000000-0002-0000-0200-000003000000}"/>
    <dataValidation allowBlank="1" showInputMessage="1" showErrorMessage="1" prompt="Чтобы настроить расписание, обновите время начала, задайте шаг интервала и время окончания. Таблица &quot;Время&quot; в столбце E обновится автоматически" sqref="B2 C2" xr:uid="{00000000-0002-0000-0200-000004000000}"/>
    <dataValidation allowBlank="1" showInputMessage="1" showErrorMessage="1" prompt="Обновите расписание на листе &quot;Распорядок дня&quot;, изменив таблицу &quot;Время&quot; на этом листе. Введите время начала в ячейке C4, интервал времени в C6 и время окончания в C8" sqref="B1" xr:uid="{00000000-0002-0000-0200-000005000000}"/>
    <dataValidation allowBlank="1" showInputMessage="1" showErrorMessage="1" prompt="Таблица &quot;Время&quot; автоматически обновляется на основе времени начала, интервала и времени окончания в ячейках с C4 по C8 на этом листе" sqref="E2" xr:uid="{00000000-0002-0000-0200-000006000000}"/>
    <dataValidation allowBlank="1" showInputMessage="1" showErrorMessage="1" prompt="Укажите время начала в ячейке справа" sqref="B4" xr:uid="{00000000-0002-0000-0200-000007000000}"/>
    <dataValidation allowBlank="1" showInputMessage="1" showErrorMessage="1" prompt="Укажите интервал времени в ячейке справа" sqref="B6" xr:uid="{00000000-0002-0000-0200-000008000000}"/>
    <dataValidation allowBlank="1" showInputMessage="1" showErrorMessage="1" prompt="Укажите время окончания в ячейке справа" sqref="B8" xr:uid="{00000000-0002-0000-0200-000009000000}"/>
    <dataValidation allowBlank="1" showInputMessage="1" showErrorMessage="1" prompt="Просмотрите распорядок дня и добавьте событие, выбрав ячейки внизу." sqref="B10:C10" xr:uid="{00000000-0002-0000-0200-00000A000000}"/>
    <dataValidation allowBlank="1" showInputMessage="1" showErrorMessage="1" prompt="Ссылка перехода на лист &quot;Планировщик событий&quot; для добавления события" sqref="B14" xr:uid="{00000000-0002-0000-0200-00000B000000}"/>
    <dataValidation allowBlank="1" showInputMessage="1" showErrorMessage="1" prompt="Ссылка перехода на лист &quot;Распорядок дня&quot;" sqref="B12" xr:uid="{00000000-0002-0000-0200-00000C000000}"/>
    <dataValidation allowBlank="1" showErrorMessage="1" sqref="C3" xr:uid="{00000000-0002-0000-0200-00000D000000}"/>
  </dataValidations>
  <hyperlinks>
    <hyperlink ref="B12" location="'Распорядок дня'!A1" tooltip="Нажмите, чтобы просмотреть распорядок дня" display="Select to View Daily Schedule" xr:uid="{00000000-0004-0000-0200-000000000000}"/>
    <hyperlink ref="B14" location="'Планировщик событий'!A1" tooltip="Нажмите, чтобы добавить новое событие" display="Select to add a new event" xr:uid="{00000000-0004-0000-0200-000001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ignoredErrors>
    <ignoredError sqref="E3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8a52e8c320b9a064ae3583ae3861c9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8020cb39231a0945110f9cd888b521a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490C6C-6B46-4DFD-9ACA-031AB2832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FCDC0B-BE17-4EFD-AAD5-1E4E9349882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19F07B9F-2027-487B-9D1F-78CE832B31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Распорядок дня</vt:lpstr>
      <vt:lpstr>Планировщик событий</vt:lpstr>
      <vt:lpstr>Интервалы времени</vt:lpstr>
      <vt:lpstr>Время_начала</vt:lpstr>
      <vt:lpstr>ВремяОконч</vt:lpstr>
      <vt:lpstr>ВыделениеРасписания</vt:lpstr>
      <vt:lpstr>Год</vt:lpstr>
      <vt:lpstr>Заголовок1</vt:lpstr>
      <vt:lpstr>ЗаголовокСтолбца2</vt:lpstr>
      <vt:lpstr>ЗаголовокСтолбца3</vt:lpstr>
      <vt:lpstr>ЗначДня</vt:lpstr>
      <vt:lpstr>ИмяМесяца</vt:lpstr>
      <vt:lpstr>СписокВремени</vt:lpstr>
      <vt:lpstr>ТекстПротокола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2019-08-01T00:13:42Z</dcterms:created>
  <dcterms:modified xsi:type="dcterms:W3CDTF">2019-10-09T08:06:36Z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