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09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61223_Accessibility_Templates_Batch10\06_FinalCheck_implementation\02_templates\sk-SK\Templates\"/>
    </mc:Choice>
  </mc:AlternateContent>
  <bookViews>
    <workbookView xWindow="0" yWindow="0" windowWidth="28800" windowHeight="11760"/>
  </bookViews>
  <sheets>
    <sheet name="SEMESTER" sheetId="1" r:id="rId1"/>
    <sheet name="KREDITY" sheetId="2" r:id="rId2"/>
    <sheet name="ROZPOČET" sheetId="3" r:id="rId3"/>
    <sheet name="ČISTÉ MESAČNÉ VÝDAVKY" sheetId="5" r:id="rId4"/>
    <sheet name="VÝDAVKY ZA SEMESTER" sheetId="6" r:id="rId5"/>
    <sheet name="KNIHY" sheetId="4" r:id="rId6"/>
  </sheets>
  <definedNames>
    <definedName name="ČasovýInterval">SEMESTER!$D$4</definedName>
    <definedName name="ČasZačatia">SEMESTER!$C$4</definedName>
    <definedName name="ČISTÉ_MESAČNÉ_PRÍJMY">ROZPOČET!$B$8</definedName>
    <definedName name="ČISTÉ_MESAČNÉ_VÝDAVKY">ROZPOČET!$C$8</definedName>
    <definedName name="Mesiace_v_semestri">ROZPOČET!$C$9</definedName>
    <definedName name="NadpisStĺpca1">Rozvrh[[#Headers],[ČAS ]]</definedName>
    <definedName name="NadpisStĺpca2">Predmety[[#Headers],[NÁZOV PREDMETU]]</definedName>
    <definedName name="NadpisStĺpca3">MesačnéPríjmy[[#Headers],[POLOŽKA]]</definedName>
    <definedName name="NadpisStĺpca4">MesačnéVýdavky[[#Headers],[POLOŽKA]]</definedName>
    <definedName name="NadpisStĺpca5">VýdavkyZaSemester[[#Headers],[POLOŽKA]]</definedName>
    <definedName name="NadpisStĺpca6">ZoznamKníh[[#Headers],[NÁZOV]]</definedName>
    <definedName name="_xlnm.Print_Titles" localSheetId="3">'ČISTÉ MESAČNÉ VÝDAVKY'!$4:$5</definedName>
    <definedName name="_xlnm.Print_Titles" localSheetId="5">KNIHY!$4:$4</definedName>
    <definedName name="_xlnm.Print_Titles" localSheetId="1">KREDITY!$14:$14</definedName>
    <definedName name="_xlnm.Print_Titles" localSheetId="2">ROZPOČET!$10:$11</definedName>
    <definedName name="_xlnm.Print_Titles" localSheetId="0">SEMESTER!$5:$5</definedName>
    <definedName name="_xlnm.Print_Titles" localSheetId="4">'VÝDAVKY ZA SEMESTER'!$4:$5</definedName>
    <definedName name="Požiadavka">KREDITY!$B$8:$B$11</definedName>
    <definedName name="Rok">SEMESTER!$F$3</definedName>
    <definedName name="Vysoká_škola">KREDITY!$B$1</definedName>
    <definedName name="ZOSTATOK">ROZPOČET!$D$8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D7" i="6" l="1"/>
  <c r="D8" i="6"/>
  <c r="D9" i="6"/>
  <c r="D10" i="6"/>
  <c r="D11" i="6"/>
  <c r="D6" i="6"/>
  <c r="D4" i="6" l="1"/>
  <c r="C4" i="6"/>
  <c r="C4" i="5"/>
  <c r="C10" i="3"/>
  <c r="E9" i="2"/>
  <c r="E10" i="2"/>
  <c r="E11" i="2"/>
  <c r="E8" i="2"/>
  <c r="D9" i="2"/>
  <c r="D10" i="2"/>
  <c r="D11" i="2"/>
  <c r="D8" i="2"/>
  <c r="D12" i="2" s="1"/>
  <c r="C9" i="2"/>
  <c r="C10" i="2"/>
  <c r="C11" i="2"/>
  <c r="C8" i="2"/>
  <c r="C12" i="2" s="1"/>
  <c r="E5" i="2"/>
  <c r="D5" i="2"/>
  <c r="B5" i="2"/>
  <c r="C3" i="5"/>
  <c r="C3" i="6"/>
  <c r="C3" i="2"/>
  <c r="C3" i="3"/>
  <c r="B1" i="3"/>
  <c r="B1" i="5"/>
  <c r="B1" i="6"/>
  <c r="B1" i="4"/>
  <c r="C8" i="3" l="1"/>
  <c r="E12" i="2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6" i="1"/>
  <c r="B8" i="3" l="1"/>
  <c r="D8" i="3" l="1"/>
  <c r="B5" i="3"/>
  <c r="B6" i="3" s="1"/>
</calcChain>
</file>

<file path=xl/sharedStrings.xml><?xml version="1.0" encoding="utf-8"?>
<sst xmlns="http://schemas.openxmlformats.org/spreadsheetml/2006/main" count="123" uniqueCount="92">
  <si>
    <t>ROZVRH</t>
  </si>
  <si>
    <t>ZIMNÝ SEMESTER</t>
  </si>
  <si>
    <t xml:space="preserve">ČAS </t>
  </si>
  <si>
    <t>ČAS ZAČATIA</t>
  </si>
  <si>
    <t>PO</t>
  </si>
  <si>
    <t>Raňajky</t>
  </si>
  <si>
    <t>Ekonómia: Prednášková budova B, miestnosť č. 256</t>
  </si>
  <si>
    <t>ČASOVÝ INTERVAL</t>
  </si>
  <si>
    <t>UT</t>
  </si>
  <si>
    <t>(v minútach)</t>
  </si>
  <si>
    <t>ST</t>
  </si>
  <si>
    <t>ROK</t>
  </si>
  <si>
    <t>ŠT</t>
  </si>
  <si>
    <t>PI</t>
  </si>
  <si>
    <t>SO</t>
  </si>
  <si>
    <t>NE</t>
  </si>
  <si>
    <t>PLÁNOVAČ KREDITOV</t>
  </si>
  <si>
    <t>Názov titulu</t>
  </si>
  <si>
    <t>CELKOVÝ PRIEBEH</t>
  </si>
  <si>
    <t>Poznámka: Nasledujúci prehľad kreditov sa automaticky vyplní na základe položiek v Tabuľke vysokoškolských predmetov, uvedenej nižšie</t>
  </si>
  <si>
    <t>POŽIADAVKA</t>
  </si>
  <si>
    <t>Hlavný odbor</t>
  </si>
  <si>
    <t>Vedľajší odbor</t>
  </si>
  <si>
    <t>Výberové predmety</t>
  </si>
  <si>
    <t>Voliteľné predmety</t>
  </si>
  <si>
    <t>Spolu</t>
  </si>
  <si>
    <t>Predmety</t>
  </si>
  <si>
    <t>NÁZOV PREDMETU</t>
  </si>
  <si>
    <t>Predmet 1</t>
  </si>
  <si>
    <t>Predmet 2</t>
  </si>
  <si>
    <t>Predmet 3</t>
  </si>
  <si>
    <t>CELKOVÝ POČET KREDITOV</t>
  </si>
  <si>
    <t>Č. PREDMETU</t>
  </si>
  <si>
    <t>Číslo</t>
  </si>
  <si>
    <t>ZÍSKANÉ</t>
  </si>
  <si>
    <t>POŽADOVANÉ</t>
  </si>
  <si>
    <t>KREDITY</t>
  </si>
  <si>
    <t>SPLNENÉ</t>
  </si>
  <si>
    <t>Áno</t>
  </si>
  <si>
    <t>Nie</t>
  </si>
  <si>
    <t>HODNOTENIE</t>
  </si>
  <si>
    <t>SEMESTER</t>
  </si>
  <si>
    <t>Semester 1</t>
  </si>
  <si>
    <t>SLEDOVANIE ROZPOČTU</t>
  </si>
  <si>
    <t>Rozpočet</t>
  </si>
  <si>
    <t>PERCENTUÁLNY PODIEL MINUTÝCH PRÍJMOV</t>
  </si>
  <si>
    <t>ČISTÝ MESAČNÝ PRÍJEM</t>
  </si>
  <si>
    <t>Počet mesiacov v semestri</t>
  </si>
  <si>
    <t>MESAČNÉ PRÍJMY</t>
  </si>
  <si>
    <t>POLOŽKA</t>
  </si>
  <si>
    <t>Fixný príjem</t>
  </si>
  <si>
    <t>Finančná pomoc</t>
  </si>
  <si>
    <t>Pôžičky</t>
  </si>
  <si>
    <t>Iné príjmy</t>
  </si>
  <si>
    <t>ČISTÉ MESAČNÉ VÝDAVKY</t>
  </si>
  <si>
    <t>SUMA</t>
  </si>
  <si>
    <t>ZOSTATOK</t>
  </si>
  <si>
    <t>Mesačné výdavky</t>
  </si>
  <si>
    <t>MESAČNÉ VÝDAVKY</t>
  </si>
  <si>
    <t>Nájomné</t>
  </si>
  <si>
    <t>Služby</t>
  </si>
  <si>
    <t>Mobilný telefón</t>
  </si>
  <si>
    <t>Potraviny</t>
  </si>
  <si>
    <t>Výdavky na auto</t>
  </si>
  <si>
    <t>Študentské pôžičky</t>
  </si>
  <si>
    <t>Kreditné karty</t>
  </si>
  <si>
    <t>Poistenie</t>
  </si>
  <si>
    <t>Zábava</t>
  </si>
  <si>
    <t>Rôzne</t>
  </si>
  <si>
    <t>Výdavky za semester</t>
  </si>
  <si>
    <t>VÝDAVKY ZA SEMESTER (Spolu/mesačne)</t>
  </si>
  <si>
    <t>Školné</t>
  </si>
  <si>
    <t>Poplatky za laboratóriá</t>
  </si>
  <si>
    <t>Knihy</t>
  </si>
  <si>
    <t>Vklady</t>
  </si>
  <si>
    <t>Doprava</t>
  </si>
  <si>
    <t>Ostatné poplatky</t>
  </si>
  <si>
    <t>MESAČNE</t>
  </si>
  <si>
    <t>SLEDOVANIE LITERATÚRY</t>
  </si>
  <si>
    <t>Zoznam kníh</t>
  </si>
  <si>
    <t>NÁZOV</t>
  </si>
  <si>
    <t>Názov knihy</t>
  </si>
  <si>
    <t>AUTOR</t>
  </si>
  <si>
    <t>Autor</t>
  </si>
  <si>
    <t>PREDMET</t>
  </si>
  <si>
    <t>Predmet</t>
  </si>
  <si>
    <t>KDE SA DÁ KÚPIŤ?</t>
  </si>
  <si>
    <t>Miesto</t>
  </si>
  <si>
    <t>ISBN</t>
  </si>
  <si>
    <t>POZNÁMKY</t>
  </si>
  <si>
    <t>Fyzika: Laboratórium 
v budove J, miestnosť č. 309</t>
  </si>
  <si>
    <t>VYSOKÁ 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</si>
</sst>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_);\(&quot;$&quot;#,##0\)"/>
    <numFmt numFmtId="165" formatCode="[$-409]h:mm\ AM/PM;@"/>
    <numFmt numFmtId="166" formatCode="0.0"/>
    <numFmt numFmtId="167" formatCode="h:mm;@"/>
    <numFmt numFmtId="168" formatCode="#,##0\ [$€-424];\-#,##0\ [$€-424]"/>
    <numFmt numFmtId="169" formatCode="#,##0\ [$€-47E];\-#,##0\ [$€-47E]"/>
  </numFmts>
  <fonts count="13" x14ac:knownFonts="1">
    <font>
      <sz val="11"/>
      <color theme="0" tint="-0.34998626667073579"/>
      <name val="Arial"/>
      <family val="2"/>
      <scheme val="minor"/>
    </font>
    <font>
      <sz val="11"/>
      <color theme="0" tint="-4.9989318521683403E-2"/>
      <name val="Arial"/>
      <family val="2"/>
      <scheme val="minor"/>
    </font>
    <font>
      <sz val="23"/>
      <color theme="0" tint="-4.9989318521683403E-2"/>
      <name val="Arial"/>
      <family val="2"/>
      <scheme val="major"/>
    </font>
    <font>
      <sz val="12"/>
      <color theme="0" tint="-4.9989318521683403E-2"/>
      <name val="Arial"/>
      <family val="2"/>
      <scheme val="minor"/>
    </font>
    <font>
      <sz val="23"/>
      <color theme="0" tint="-4.9989318521683403E-2"/>
      <name val="Arial"/>
      <family val="2"/>
      <scheme val="minor"/>
    </font>
    <font>
      <sz val="28"/>
      <color theme="0"/>
      <name val="Arial"/>
      <family val="2"/>
      <scheme val="major"/>
    </font>
    <font>
      <sz val="34"/>
      <color theme="0" tint="-4.9989318521683403E-2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3" tint="9.9948118533890809E-2"/>
      <name val="Arial"/>
      <family val="2"/>
      <scheme val="major"/>
    </font>
    <font>
      <sz val="11"/>
      <color theme="4"/>
      <name val="Arial"/>
      <family val="2"/>
      <scheme val="minor"/>
    </font>
    <font>
      <sz val="11"/>
      <color theme="4"/>
      <name val="Arial"/>
      <family val="2"/>
      <scheme val="major"/>
    </font>
    <font>
      <sz val="11"/>
      <color theme="0" tint="-0.34998626667073579"/>
      <name val="Arial"/>
      <family val="2"/>
      <scheme val="minor"/>
    </font>
    <font>
      <sz val="11"/>
      <color theme="0" tint="-0.2499465926084170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1" tint="0.14996795556505021"/>
        <bgColor theme="1" tint="0.14996795556505021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4">
    <xf numFmtId="0" fontId="0" fillId="3" borderId="0">
      <alignment horizontal="left" vertical="center" wrapText="1"/>
    </xf>
    <xf numFmtId="0" fontId="5" fillId="4" borderId="0" applyNumberFormat="0" applyBorder="0" applyProtection="0"/>
    <xf numFmtId="0" fontId="8" fillId="4" borderId="0" applyNumberFormat="0" applyBorder="0" applyProtection="0"/>
    <xf numFmtId="0" fontId="10" fillId="0" borderId="0" applyNumberFormat="0" applyFill="0" applyBorder="0" applyProtection="0">
      <alignment horizontal="left"/>
    </xf>
    <xf numFmtId="9" fontId="1" fillId="0" borderId="0" applyFont="0" applyFill="0" applyBorder="0" applyAlignment="0" applyProtection="0"/>
    <xf numFmtId="0" fontId="2" fillId="3" borderId="0" applyNumberFormat="0" applyBorder="0" applyProtection="0">
      <alignment horizontal="left" vertical="center" wrapText="1"/>
    </xf>
    <xf numFmtId="0" fontId="3" fillId="2" borderId="0" applyNumberFormat="0">
      <alignment horizontal="right" indent="1"/>
    </xf>
    <xf numFmtId="0" fontId="6" fillId="3" borderId="0">
      <alignment horizontal="right"/>
    </xf>
    <xf numFmtId="165" fontId="9" fillId="2" borderId="0" applyBorder="0" applyProtection="0">
      <alignment horizontal="right" vertical="center" indent="1"/>
    </xf>
    <xf numFmtId="0" fontId="7" fillId="3" borderId="0">
      <alignment horizontal="left"/>
    </xf>
    <xf numFmtId="165" fontId="4" fillId="3" borderId="0" applyNumberFormat="0">
      <alignment horizontal="left" vertical="center"/>
    </xf>
    <xf numFmtId="0" fontId="4" fillId="3" borderId="0">
      <alignment horizontal="right" vertical="center"/>
    </xf>
    <xf numFmtId="0" fontId="10" fillId="3" borderId="0">
      <alignment horizontal="center"/>
    </xf>
    <xf numFmtId="164" fontId="12" fillId="0" borderId="0" applyFont="0" applyFill="0" applyBorder="0" applyAlignment="0" applyProtection="0"/>
    <xf numFmtId="0" fontId="1" fillId="0" borderId="0" applyNumberFormat="0" applyFill="0" applyBorder="0" applyProtection="0">
      <alignment horizontal="right" indent="2"/>
    </xf>
    <xf numFmtId="0" fontId="11" fillId="3" borderId="0" applyNumberFormat="0" applyAlignment="0" applyProtection="0"/>
    <xf numFmtId="0" fontId="11" fillId="5" borderId="1" applyNumberFormat="0" applyFont="0" applyFill="0" applyAlignment="0">
      <alignment horizontal="left" vertical="center"/>
    </xf>
    <xf numFmtId="0" fontId="11" fillId="5" borderId="0" applyFill="0" applyBorder="0">
      <alignment horizontal="center" vertical="center"/>
    </xf>
    <xf numFmtId="0" fontId="7" fillId="3" borderId="0" applyNumberFormat="0" applyBorder="0">
      <alignment horizontal="right" indent="1"/>
    </xf>
    <xf numFmtId="164" fontId="11" fillId="3" borderId="0" applyFill="0" applyBorder="0">
      <alignment horizontal="right" vertical="center" wrapText="1" indent="2"/>
    </xf>
    <xf numFmtId="164" fontId="11" fillId="3" borderId="0" applyNumberFormat="0" applyFont="0" applyFill="0" applyBorder="0">
      <alignment horizontal="right" vertical="center" wrapText="1" indent="2"/>
    </xf>
    <xf numFmtId="164" fontId="11" fillId="3" borderId="0" applyNumberFormat="0" applyFont="0" applyFill="0" applyBorder="0">
      <alignment horizontal="left" vertical="center" wrapText="1"/>
    </xf>
    <xf numFmtId="166" fontId="11" fillId="3" borderId="0">
      <alignment horizontal="center" vertical="center" wrapText="1"/>
    </xf>
    <xf numFmtId="164" fontId="10" fillId="3" borderId="0" applyFill="0" applyBorder="0">
      <alignment horizontal="right" wrapText="1" indent="2"/>
    </xf>
  </cellStyleXfs>
  <cellXfs count="32">
    <xf numFmtId="0" fontId="0" fillId="3" borderId="0" xfId="0">
      <alignment horizontal="left" vertical="center" wrapText="1"/>
    </xf>
    <xf numFmtId="0" fontId="3" fillId="2" borderId="0" xfId="6">
      <alignment horizontal="right" indent="1"/>
    </xf>
    <xf numFmtId="0" fontId="8" fillId="4" borderId="0" xfId="2"/>
    <xf numFmtId="0" fontId="5" fillId="4" borderId="0" xfId="1"/>
    <xf numFmtId="0" fontId="6" fillId="3" borderId="0" xfId="7">
      <alignment horizontal="right"/>
    </xf>
    <xf numFmtId="0" fontId="7" fillId="3" borderId="0" xfId="9">
      <alignment horizontal="left"/>
    </xf>
    <xf numFmtId="0" fontId="7" fillId="3" borderId="0" xfId="9">
      <alignment horizontal="left"/>
    </xf>
    <xf numFmtId="0" fontId="4" fillId="3" borderId="0" xfId="11">
      <alignment horizontal="right" vertical="center"/>
    </xf>
    <xf numFmtId="0" fontId="10" fillId="3" borderId="0" xfId="3" applyFill="1">
      <alignment horizontal="left"/>
    </xf>
    <xf numFmtId="0" fontId="0" fillId="3" borderId="0" xfId="0" applyFont="1" applyFill="1" applyBorder="1">
      <alignment horizontal="left" vertical="center" wrapText="1"/>
    </xf>
    <xf numFmtId="0" fontId="10" fillId="3" borderId="0" xfId="12">
      <alignment horizontal="center"/>
    </xf>
    <xf numFmtId="0" fontId="2" fillId="3" borderId="0" xfId="5">
      <alignment horizontal="left" vertical="center" wrapText="1"/>
    </xf>
    <xf numFmtId="0" fontId="11" fillId="3" borderId="0" xfId="17" applyFill="1">
      <alignment horizontal="center" vertical="center"/>
    </xf>
    <xf numFmtId="0" fontId="1" fillId="3" borderId="0" xfId="14" applyFill="1" applyBorder="1">
      <alignment horizontal="right" indent="2"/>
    </xf>
    <xf numFmtId="0" fontId="7" fillId="3" borderId="0" xfId="18">
      <alignment horizontal="right" indent="1"/>
    </xf>
    <xf numFmtId="0" fontId="0" fillId="3" borderId="1" xfId="16" applyFont="1" applyFill="1" applyAlignment="1">
      <alignment horizontal="left" vertical="center" wrapText="1"/>
    </xf>
    <xf numFmtId="9" fontId="2" fillId="3" borderId="0" xfId="4" applyFont="1" applyFill="1" applyAlignment="1">
      <alignment horizontal="left" vertical="center"/>
    </xf>
    <xf numFmtId="0" fontId="1" fillId="3" borderId="0" xfId="14" applyFill="1">
      <alignment horizontal="right" indent="2"/>
    </xf>
    <xf numFmtId="0" fontId="11" fillId="3" borderId="0" xfId="15" applyAlignment="1">
      <alignment horizontal="left" vertical="center"/>
    </xf>
    <xf numFmtId="0" fontId="0" fillId="3" borderId="0" xfId="21" applyNumberFormat="1" applyFont="1">
      <alignment horizontal="left" vertical="center" wrapText="1"/>
    </xf>
    <xf numFmtId="166" fontId="11" fillId="3" borderId="0" xfId="22">
      <alignment horizontal="center" vertical="center" wrapText="1"/>
    </xf>
    <xf numFmtId="0" fontId="11" fillId="3" borderId="1" xfId="17" applyFill="1" applyBorder="1">
      <alignment horizontal="center" vertical="center"/>
    </xf>
    <xf numFmtId="0" fontId="3" fillId="2" borderId="0" xfId="6" applyNumberFormat="1">
      <alignment horizontal="right" indent="1"/>
    </xf>
    <xf numFmtId="167" fontId="4" fillId="3" borderId="0" xfId="10" applyNumberFormat="1">
      <alignment horizontal="left" vertical="center"/>
    </xf>
    <xf numFmtId="167" fontId="9" fillId="2" borderId="0" xfId="8" applyNumberFormat="1">
      <alignment horizontal="right" vertical="center" indent="1"/>
    </xf>
    <xf numFmtId="168" fontId="11" fillId="3" borderId="0" xfId="19" applyNumberFormat="1" applyFill="1" applyBorder="1">
      <alignment horizontal="right" vertical="center" wrapText="1" indent="2"/>
    </xf>
    <xf numFmtId="169" fontId="2" fillId="3" borderId="0" xfId="5" applyNumberFormat="1">
      <alignment horizontal="left" vertical="center" wrapText="1"/>
    </xf>
    <xf numFmtId="169" fontId="4" fillId="3" borderId="0" xfId="10" applyNumberFormat="1">
      <alignment horizontal="left" vertical="center"/>
    </xf>
    <xf numFmtId="168" fontId="10" fillId="3" borderId="0" xfId="23" applyNumberFormat="1" applyFill="1">
      <alignment horizontal="right" wrapText="1" indent="2"/>
    </xf>
    <xf numFmtId="168" fontId="11" fillId="3" borderId="0" xfId="19" applyNumberFormat="1" applyFill="1">
      <alignment horizontal="right" vertical="center" wrapText="1" indent="2"/>
    </xf>
    <xf numFmtId="0" fontId="10" fillId="3" borderId="0" xfId="12">
      <alignment horizontal="center"/>
    </xf>
    <xf numFmtId="0" fontId="3" fillId="2" borderId="0" xfId="6">
      <alignment horizontal="right" indent="1"/>
    </xf>
  </cellXfs>
  <cellStyles count="24">
    <cellStyle name="Čas" xfId="8"/>
    <cellStyle name="Čierne zvýraznenie" xfId="6"/>
    <cellStyle name="Hodnotenie" xfId="22"/>
    <cellStyle name="Mena" xfId="13" builtinId="4" customBuiltin="1"/>
    <cellStyle name="Nadpis 1" xfId="2" builtinId="16" customBuiltin="1"/>
    <cellStyle name="Nadpis 2" xfId="3" builtinId="17" customBuiltin="1"/>
    <cellStyle name="Nadpis 2, zarovnanie na stred" xfId="12"/>
    <cellStyle name="Nadpis 3" xfId="5" builtinId="18" customBuiltin="1"/>
    <cellStyle name="Nadpis 4" xfId="14" builtinId="19" customBuiltin="1"/>
    <cellStyle name="Nadpis, mena" xfId="23"/>
    <cellStyle name="Normálna" xfId="0" builtinId="0" customBuiltin="1"/>
    <cellStyle name="Označenia, zarovnanie doľava" xfId="9"/>
    <cellStyle name="Označenia, zarovnanie doprava" xfId="18"/>
    <cellStyle name="Percentá" xfId="4" builtinId="5"/>
    <cellStyle name="Podčiarknutie" xfId="16"/>
    <cellStyle name="Poznámka" xfId="15" builtinId="10" customBuiltin="1"/>
    <cellStyle name="Rok" xfId="7"/>
    <cellStyle name="Tabuľka, mena" xfId="19"/>
    <cellStyle name="Tabuľka, zarovnanie doľava" xfId="21"/>
    <cellStyle name="Tabuľka, zarovnanie doprava" xfId="20"/>
    <cellStyle name="Tabuľka, zarovnanie na stred" xfId="17"/>
    <cellStyle name="Titul" xfId="1" builtinId="15" customBuiltin="1"/>
    <cellStyle name="Zarovnanie doľava" xfId="10"/>
    <cellStyle name="Zarovnanie doprava" xfId="11"/>
  </cellStyles>
  <dxfs count="15">
    <dxf>
      <numFmt numFmtId="170" formatCode="#,##0\ &quot;EUR&quot;;\-#,##0\ &quot;EUR&quot;"/>
    </dxf>
    <dxf>
      <numFmt numFmtId="170" formatCode="#,##0\ &quot;EUR&quot;;\-#,##0\ &quot;EUR&quot;"/>
    </dxf>
    <dxf>
      <numFmt numFmtId="168" formatCode="#,##0\ [$€-424];\-#,##0\ [$€-424]"/>
    </dxf>
    <dxf>
      <numFmt numFmtId="168" formatCode="#,##0\ [$€-424];\-#,##0\ [$€-424]"/>
    </dxf>
    <dxf>
      <numFmt numFmtId="167" formatCode="h:mm;@"/>
    </dxf>
    <dxf>
      <font>
        <b/>
        <i val="0"/>
        <color theme="0" tint="-0.34998626667073579"/>
      </font>
    </dxf>
    <dxf>
      <font>
        <b/>
        <i val="0"/>
        <color theme="0" tint="-0.34998626667073579"/>
      </font>
    </dxf>
    <dxf>
      <font>
        <color theme="0" tint="-0.34998626667073579"/>
      </font>
      <border>
        <top style="thin">
          <color theme="1"/>
        </top>
        <bottom/>
      </border>
    </dxf>
    <dxf>
      <font>
        <b val="0"/>
        <i val="0"/>
        <color theme="0" tint="-4.9989318521683403E-2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  <dxf>
      <font>
        <b/>
        <i val="0"/>
        <color theme="0" tint="-0.34998626667073579"/>
      </font>
    </dxf>
    <dxf>
      <font>
        <b val="0"/>
        <i val="0"/>
        <color theme="4"/>
      </font>
      <fill>
        <patternFill>
          <bgColor theme="1"/>
        </patternFill>
      </fill>
    </dxf>
    <dxf>
      <font>
        <color theme="0" tint="-0.34998626667073579"/>
      </font>
      <border>
        <top style="thin">
          <color theme="1"/>
        </top>
        <bottom style="thin">
          <color theme="1" tint="0.14996795556505021"/>
        </bottom>
      </border>
    </dxf>
    <dxf>
      <font>
        <b val="0"/>
        <i val="0"/>
        <color theme="4"/>
      </font>
      <fill>
        <patternFill patternType="solid"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</dxfs>
  <tableStyles count="2" defaultTableStyle="Štýl tabuľky správcu vysokoškolského štúdia" defaultPivotStyle="PivotStyleLight16">
    <tableStyle name="Štýl tabuľky správcu vysokoškolského štúdia" pivot="0" count="5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</tableStyle>
    <tableStyle name="Štýl tabuľky správcu vysokoškolského štúdia 2" pivot="0" count="5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Rozvrh" displayName="Rozvrh" ref="B5:I29" totalsRowShown="0">
  <autoFilter ref="B5:I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ČAS " dataDxfId="4">
      <calculatedColumnFormula>ČasZačatia+TIME(0,(ROW(A1)-1)*ČasovýInterval,0)</calculatedColumnFormula>
    </tableColumn>
    <tableColumn id="2" name="PO"/>
    <tableColumn id="3" name="UT"/>
    <tableColumn id="4" name="ST"/>
    <tableColumn id="5" name="ŠT"/>
    <tableColumn id="6" name="PI"/>
    <tableColumn id="7" name="SO"/>
    <tableColumn id="8" name="NE"/>
  </tableColumns>
  <tableStyleInfo name="Štýl tabuľky správcu vysokoškolského štúdia" showFirstColumn="1" showLastColumn="0" showRowStripes="1" showColumnStripes="0"/>
  <extLst>
    <ext xmlns:x14="http://schemas.microsoft.com/office/spreadsheetml/2009/9/main" uri="{504A1905-F514-4f6f-8877-14C23A59335A}">
      <x14:table altTextSummary="Prehľad týždenného rozvrhu začínajúceho v čase začatia zadaného v bunke C4 a s intervalmi poľa hodnoty zadanej v bunke D4. Zadajte poznámky do stĺpcov C až I"/>
    </ext>
  </extLst>
</table>
</file>

<file path=xl/tables/table2.xml><?xml version="1.0" encoding="utf-8"?>
<table xmlns="http://schemas.openxmlformats.org/spreadsheetml/2006/main" id="1" name="Predmety" displayName="Predmety" ref="B14:H17" totalsRowShown="0">
  <autoFilter ref="B14:H17"/>
  <tableColumns count="7">
    <tableColumn id="1" name="NÁZOV PREDMETU"/>
    <tableColumn id="2" name="Č. PREDMETU"/>
    <tableColumn id="3" name="POŽIADAVKA"/>
    <tableColumn id="4" name="KREDITY" dataCellStyle="Tabuľka, zarovnanie na stred"/>
    <tableColumn id="5" name="SPLNENÉ" dataCellStyle="Tabuľka, zarovnanie na stred"/>
    <tableColumn id="6" name="HODNOTENIE" dataCellStyle="Hodnotenie"/>
    <tableColumn id="7" name="SEMESTER" dataCellStyle="Tabuľka, zarovnanie doľava"/>
  </tableColumns>
  <tableStyleInfo name="Štýl tabuľky správcu vysokoškolského štúdia" showFirstColumn="0" showLastColumn="0" showRowStripes="0" showColumnStripes="0"/>
  <extLst>
    <ext xmlns:x14="http://schemas.microsoft.com/office/spreadsheetml/2009/9/main" uri="{504A1905-F514-4f6f-8877-14C23A59335A}">
      <x14:table altTextSummary="Zadajte konkrétne podrobnosti o jednotlivých predmetoch vrátane názvu, čísla predmetu, požiadavky na dosiahnutie titulu, počtu kreditov, absolvovania, bodového hodnotenia a semestra"/>
    </ext>
  </extLst>
</table>
</file>

<file path=xl/tables/table3.xml><?xml version="1.0" encoding="utf-8"?>
<table xmlns="http://schemas.openxmlformats.org/spreadsheetml/2006/main" id="3" name="MesačnéPríjmy" displayName="MesačnéPríjmy" ref="B11:C15">
  <autoFilter ref="B11:C15"/>
  <tableColumns count="2">
    <tableColumn id="1" name="POLOŽKA" totalsRowLabel="Total"/>
    <tableColumn id="2" name="SUMA" totalsRowFunction="sum" dataDxfId="3" dataCellStyle="Tabuľka, mena"/>
  </tableColumns>
  <tableStyleInfo name="Štýl tabuľky správcu vysokoškolského štúdia 2" showFirstColumn="0" showLastColumn="0" showRowStripes="1" showColumnStripes="0"/>
  <extLst>
    <ext xmlns:x14="http://schemas.microsoft.com/office/spreadsheetml/2009/9/main" uri="{504A1905-F514-4f6f-8877-14C23A59335A}">
      <x14:table altTextSummary="Zadajte mesačné príjmy po položkách"/>
    </ext>
  </extLst>
</table>
</file>

<file path=xl/tables/table4.xml><?xml version="1.0" encoding="utf-8"?>
<table xmlns="http://schemas.openxmlformats.org/spreadsheetml/2006/main" id="8" name="MesačnéVýdavky" displayName="MesačnéVýdavky" ref="B5:C15" totalsRowShown="0">
  <autoFilter ref="B5:C15"/>
  <tableColumns count="2">
    <tableColumn id="1" name="POLOŽKA"/>
    <tableColumn id="2" name="SUMA" dataDxfId="2" dataCellStyle="Tabuľka, mena"/>
  </tableColumns>
  <tableStyleInfo name="Štýl tabuľky správcu vysokoškolského štúdia 2" showFirstColumn="0" showLastColumn="0" showRowStripes="1" showColumnStripes="0"/>
  <extLst>
    <ext xmlns:x14="http://schemas.microsoft.com/office/spreadsheetml/2009/9/main" uri="{504A1905-F514-4f6f-8877-14C23A59335A}">
      <x14:table altTextSummary="Zadajte mesačné výdavky po položkách"/>
    </ext>
  </extLst>
</table>
</file>

<file path=xl/tables/table5.xml><?xml version="1.0" encoding="utf-8"?>
<table xmlns="http://schemas.openxmlformats.org/spreadsheetml/2006/main" id="12" name="VýdavkyZaSemester" displayName="VýdavkyZaSemester" ref="B5:D11" totalsRowShown="0">
  <autoFilter ref="B5:D11"/>
  <tableColumns count="3">
    <tableColumn id="1" name="POLOŽKA"/>
    <tableColumn id="2" name="SUMA" dataDxfId="1" dataCellStyle="Tabuľka, mena"/>
    <tableColumn id="3" name="MESAČNE" dataDxfId="0" dataCellStyle="Tabuľka, mena">
      <calculatedColumnFormula>VýdavkyZaSemester[[#This Row],[SUMA]]/Mesiace_v_semestri</calculatedColumnFormula>
    </tableColumn>
  </tableColumns>
  <tableStyleInfo name="Štýl tabuľky správcu vysokoškolského štúdia 2" showFirstColumn="0" showLastColumn="0" showRowStripes="1" showColumnStripes="0"/>
  <extLst>
    <ext xmlns:x14="http://schemas.microsoft.com/office/spreadsheetml/2009/9/main" uri="{504A1905-F514-4f6f-8877-14C23A59335A}">
      <x14:table altTextSummary="Zadajte výdavky počas semestra po položkách a sumy. Hodnota za mesiac sa vyráta automaticky (uvažuje sa so 4-mesačným semestrom)"/>
    </ext>
  </extLst>
</table>
</file>

<file path=xl/tables/table6.xml><?xml version="1.0" encoding="utf-8"?>
<table xmlns="http://schemas.openxmlformats.org/spreadsheetml/2006/main" id="6" name="ZoznamKníh" displayName="ZoznamKníh" ref="B4:G7" totalsRowShown="0">
  <autoFilter ref="B4:G7"/>
  <tableColumns count="6">
    <tableColumn id="1" name="NÁZOV"/>
    <tableColumn id="3" name="AUTOR"/>
    <tableColumn id="4" name="PREDMET"/>
    <tableColumn id="5" name="KDE SA DÁ KÚPIŤ?"/>
    <tableColumn id="6" name="ISBN"/>
    <tableColumn id="7" name="POZNÁMKY"/>
  </tableColumns>
  <tableStyleInfo name="Štýl tabuľky správcu vysokoškolského štúdia" showFirstColumn="0" showLastColumn="0" showRowStripes="1" showColumnStripes="0"/>
  <extLst>
    <ext xmlns:x14="http://schemas.microsoft.com/office/spreadsheetml/2009/9/main" uri="{504A1905-F514-4f6f-8877-14C23A59335A}">
      <x14:table altTextSummary="Sem zadajte vysokoškolské učebnice vrátane názvu, autora, predmetu, miesta nákupu, ISBN a poznámok."/>
    </ext>
  </extLst>
</table>
</file>

<file path=xl/theme/theme1.xml><?xml version="1.0" encoding="utf-8"?>
<a:theme xmlns:a="http://schemas.openxmlformats.org/drawingml/2006/main" name="Office Theme">
  <a:themeElements>
    <a:clrScheme name="College course manager">
      <a:dk1>
        <a:sysClr val="windowText" lastClr="000000"/>
      </a:dk1>
      <a:lt1>
        <a:sysClr val="window" lastClr="FFFFFF"/>
      </a:lt1>
      <a:dk2>
        <a:srgbClr val="1A1715"/>
      </a:dk2>
      <a:lt2>
        <a:srgbClr val="FCFCFB"/>
      </a:lt2>
      <a:accent1>
        <a:srgbClr val="38C8CC"/>
      </a:accent1>
      <a:accent2>
        <a:srgbClr val="F6717A"/>
      </a:accent2>
      <a:accent3>
        <a:srgbClr val="80CA6F"/>
      </a:accent3>
      <a:accent4>
        <a:srgbClr val="F6CF6B"/>
      </a:accent4>
      <a:accent5>
        <a:srgbClr val="FFA957"/>
      </a:accent5>
      <a:accent6>
        <a:srgbClr val="A37CB2"/>
      </a:accent6>
      <a:hlink>
        <a:srgbClr val="38C8CC"/>
      </a:hlink>
      <a:folHlink>
        <a:srgbClr val="A37CB2"/>
      </a:folHlink>
    </a:clrScheme>
    <a:fontScheme name="College course manager2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14999847407452621"/>
    <pageSetUpPr autoPageBreaks="0" fitToPage="1"/>
  </sheetPr>
  <dimension ref="A1:I29"/>
  <sheetViews>
    <sheetView showGridLines="0" tabSelected="1" zoomScaleNormal="100" workbookViewId="0"/>
  </sheetViews>
  <sheetFormatPr defaultColWidth="9" defaultRowHeight="31.5" customHeight="1" x14ac:dyDescent="0.2"/>
  <cols>
    <col min="1" max="1" width="2.625" style="1" customWidth="1"/>
    <col min="2" max="2" width="10.625" style="1" customWidth="1"/>
    <col min="3" max="3" width="26.125" customWidth="1"/>
    <col min="4" max="5" width="23.75" customWidth="1"/>
    <col min="6" max="6" width="24.625" bestFit="1" customWidth="1"/>
    <col min="7" max="9" width="23.75" customWidth="1"/>
    <col min="10" max="10" width="2.625" customWidth="1"/>
  </cols>
  <sheetData>
    <row r="1" spans="2:9" s="2" customFormat="1" ht="24.95" customHeight="1" x14ac:dyDescent="0.25">
      <c r="B1" s="2" t="s">
        <v>0</v>
      </c>
    </row>
    <row r="2" spans="2:9" s="3" customFormat="1" ht="39.950000000000003" customHeight="1" x14ac:dyDescent="0.45">
      <c r="B2" s="3" t="s">
        <v>1</v>
      </c>
    </row>
    <row r="3" spans="2:9" ht="39.950000000000003" customHeight="1" x14ac:dyDescent="0.55000000000000004">
      <c r="C3" s="8" t="s">
        <v>3</v>
      </c>
      <c r="D3" s="30" t="s">
        <v>7</v>
      </c>
      <c r="E3" s="30"/>
      <c r="F3" s="4" t="s">
        <v>11</v>
      </c>
    </row>
    <row r="4" spans="2:9" ht="29.25" x14ac:dyDescent="0.2">
      <c r="C4" s="23">
        <v>0.375</v>
      </c>
      <c r="D4" s="7">
        <v>60</v>
      </c>
      <c r="E4" s="5" t="s">
        <v>9</v>
      </c>
    </row>
    <row r="5" spans="2:9" ht="33" customHeight="1" x14ac:dyDescent="0.2">
      <c r="B5" s="22" t="s">
        <v>2</v>
      </c>
      <c r="C5" s="8" t="s">
        <v>4</v>
      </c>
      <c r="D5" s="8" t="s">
        <v>8</v>
      </c>
      <c r="E5" s="8" t="s">
        <v>10</v>
      </c>
      <c r="F5" s="8" t="s">
        <v>12</v>
      </c>
      <c r="G5" s="8" t="s">
        <v>13</v>
      </c>
      <c r="H5" s="8" t="s">
        <v>14</v>
      </c>
      <c r="I5" s="8" t="s">
        <v>15</v>
      </c>
    </row>
    <row r="6" spans="2:9" ht="31.5" customHeight="1" x14ac:dyDescent="0.2">
      <c r="B6" s="24">
        <f t="shared" ref="B6:B29" si="0">ČasZačatia+TIME(0,(ROW(A1)-1)*ČasovýInterval,0)</f>
        <v>0.375</v>
      </c>
      <c r="C6" s="9" t="s">
        <v>5</v>
      </c>
      <c r="D6" s="9" t="s">
        <v>5</v>
      </c>
      <c r="E6" s="9" t="s">
        <v>5</v>
      </c>
      <c r="F6" s="9" t="s">
        <v>5</v>
      </c>
      <c r="G6" s="9" t="s">
        <v>5</v>
      </c>
      <c r="H6" s="9"/>
      <c r="I6" s="9"/>
    </row>
    <row r="7" spans="2:9" ht="31.5" customHeight="1" x14ac:dyDescent="0.2">
      <c r="B7" s="24">
        <f t="shared" si="0"/>
        <v>0.41666666666666669</v>
      </c>
      <c r="C7" s="9" t="s">
        <v>6</v>
      </c>
      <c r="D7" s="9"/>
      <c r="E7" s="9"/>
      <c r="F7" s="9"/>
      <c r="G7" s="9"/>
      <c r="H7" s="9"/>
      <c r="I7" s="9"/>
    </row>
    <row r="8" spans="2:9" ht="31.5" customHeight="1" x14ac:dyDescent="0.2">
      <c r="B8" s="24">
        <f t="shared" si="0"/>
        <v>0.45833333333333331</v>
      </c>
      <c r="C8" s="9"/>
      <c r="D8" s="9"/>
      <c r="E8" s="9"/>
      <c r="F8" s="9" t="s">
        <v>90</v>
      </c>
      <c r="G8" s="9"/>
      <c r="H8" s="9"/>
      <c r="I8" s="9"/>
    </row>
    <row r="9" spans="2:9" ht="31.5" customHeight="1" x14ac:dyDescent="0.2">
      <c r="B9" s="24">
        <f t="shared" si="0"/>
        <v>0.5</v>
      </c>
      <c r="C9" s="9"/>
      <c r="D9" s="9"/>
      <c r="E9" s="9"/>
      <c r="F9" s="9"/>
      <c r="G9" s="9"/>
      <c r="H9" s="9"/>
      <c r="I9" s="9"/>
    </row>
    <row r="10" spans="2:9" ht="31.5" customHeight="1" x14ac:dyDescent="0.2">
      <c r="B10" s="24">
        <f t="shared" si="0"/>
        <v>0.54166666666666663</v>
      </c>
      <c r="C10" s="9"/>
      <c r="D10" s="9"/>
      <c r="E10" s="9"/>
      <c r="F10" s="9"/>
      <c r="G10" s="9"/>
      <c r="H10" s="9"/>
      <c r="I10" s="9"/>
    </row>
    <row r="11" spans="2:9" ht="31.5" customHeight="1" x14ac:dyDescent="0.2">
      <c r="B11" s="24">
        <f t="shared" si="0"/>
        <v>0.58333333333333337</v>
      </c>
      <c r="C11" s="9"/>
      <c r="D11" s="9"/>
      <c r="E11" s="9"/>
      <c r="F11" s="9"/>
      <c r="G11" s="9"/>
      <c r="H11" s="9"/>
      <c r="I11" s="9"/>
    </row>
    <row r="12" spans="2:9" ht="31.5" customHeight="1" x14ac:dyDescent="0.2">
      <c r="B12" s="24">
        <f t="shared" si="0"/>
        <v>0.625</v>
      </c>
      <c r="C12" s="9"/>
      <c r="D12" s="9"/>
      <c r="E12" s="9"/>
      <c r="F12" s="9"/>
      <c r="G12" s="9"/>
      <c r="H12" s="9"/>
      <c r="I12" s="9"/>
    </row>
    <row r="13" spans="2:9" ht="31.5" customHeight="1" x14ac:dyDescent="0.2">
      <c r="B13" s="24">
        <f t="shared" si="0"/>
        <v>0.66666666666666674</v>
      </c>
      <c r="C13" s="9"/>
      <c r="D13" s="9"/>
      <c r="E13" s="9"/>
      <c r="F13" s="9"/>
      <c r="G13" s="9"/>
      <c r="H13" s="9"/>
      <c r="I13" s="9"/>
    </row>
    <row r="14" spans="2:9" ht="31.5" customHeight="1" x14ac:dyDescent="0.2">
      <c r="B14" s="24">
        <f t="shared" si="0"/>
        <v>0.70833333333333326</v>
      </c>
      <c r="C14" s="9"/>
      <c r="D14" s="9"/>
      <c r="E14" s="9"/>
      <c r="F14" s="9"/>
      <c r="G14" s="9"/>
      <c r="H14" s="9"/>
      <c r="I14" s="9"/>
    </row>
    <row r="15" spans="2:9" ht="31.5" customHeight="1" x14ac:dyDescent="0.2">
      <c r="B15" s="24">
        <f t="shared" si="0"/>
        <v>0.75</v>
      </c>
      <c r="C15" s="9"/>
      <c r="D15" s="9"/>
      <c r="E15" s="9"/>
      <c r="F15" s="9"/>
      <c r="G15" s="9"/>
      <c r="H15" s="9"/>
      <c r="I15" s="9"/>
    </row>
    <row r="16" spans="2:9" ht="31.5" customHeight="1" x14ac:dyDescent="0.2">
      <c r="B16" s="24">
        <f t="shared" si="0"/>
        <v>0.79166666666666674</v>
      </c>
      <c r="C16" s="9"/>
      <c r="D16" s="9"/>
      <c r="E16" s="9"/>
      <c r="F16" s="9"/>
      <c r="G16" s="9"/>
      <c r="H16" s="9"/>
      <c r="I16" s="9"/>
    </row>
    <row r="17" spans="2:9" ht="31.5" customHeight="1" x14ac:dyDescent="0.2">
      <c r="B17" s="24">
        <f t="shared" si="0"/>
        <v>0.83333333333333326</v>
      </c>
      <c r="C17" s="9"/>
      <c r="D17" s="9"/>
      <c r="E17" s="9"/>
      <c r="F17" s="9"/>
      <c r="G17" s="9"/>
      <c r="H17" s="9"/>
      <c r="I17" s="9"/>
    </row>
    <row r="18" spans="2:9" ht="31.5" customHeight="1" x14ac:dyDescent="0.2">
      <c r="B18" s="24">
        <f t="shared" si="0"/>
        <v>0.875</v>
      </c>
      <c r="C18" s="9"/>
      <c r="D18" s="9"/>
      <c r="E18" s="9"/>
      <c r="F18" s="9"/>
      <c r="G18" s="9"/>
      <c r="H18" s="9"/>
      <c r="I18" s="9"/>
    </row>
    <row r="19" spans="2:9" ht="31.5" customHeight="1" x14ac:dyDescent="0.2">
      <c r="B19" s="24">
        <f t="shared" si="0"/>
        <v>0.91666666666666663</v>
      </c>
      <c r="C19" s="9"/>
      <c r="D19" s="9"/>
      <c r="E19" s="9"/>
      <c r="F19" s="9"/>
      <c r="G19" s="9"/>
      <c r="H19" s="9"/>
      <c r="I19" s="9"/>
    </row>
    <row r="20" spans="2:9" ht="31.5" customHeight="1" x14ac:dyDescent="0.2">
      <c r="B20" s="24">
        <f t="shared" si="0"/>
        <v>0.95833333333333337</v>
      </c>
      <c r="C20" s="9"/>
      <c r="D20" s="9"/>
      <c r="E20" s="9"/>
      <c r="F20" s="9"/>
      <c r="G20" s="9"/>
      <c r="H20" s="9"/>
      <c r="I20" s="9"/>
    </row>
    <row r="21" spans="2:9" ht="31.5" customHeight="1" x14ac:dyDescent="0.2">
      <c r="B21" s="24">
        <f t="shared" si="0"/>
        <v>1</v>
      </c>
      <c r="C21" s="9"/>
      <c r="D21" s="9"/>
      <c r="E21" s="9"/>
      <c r="F21" s="9"/>
      <c r="G21" s="9"/>
      <c r="H21" s="9"/>
      <c r="I21" s="9"/>
    </row>
    <row r="22" spans="2:9" ht="31.5" customHeight="1" x14ac:dyDescent="0.2">
      <c r="B22" s="24">
        <f t="shared" si="0"/>
        <v>1.0416666666666665</v>
      </c>
      <c r="C22" s="9"/>
      <c r="D22" s="9"/>
      <c r="E22" s="9"/>
      <c r="F22" s="9"/>
      <c r="G22" s="9"/>
      <c r="H22" s="9"/>
      <c r="I22" s="9"/>
    </row>
    <row r="23" spans="2:9" ht="31.5" customHeight="1" x14ac:dyDescent="0.2">
      <c r="B23" s="24">
        <f t="shared" si="0"/>
        <v>1.0833333333333335</v>
      </c>
      <c r="C23" s="9"/>
      <c r="D23" s="9"/>
      <c r="E23" s="9"/>
      <c r="F23" s="9"/>
      <c r="G23" s="9"/>
      <c r="H23" s="9"/>
      <c r="I23" s="9"/>
    </row>
    <row r="24" spans="2:9" ht="31.5" customHeight="1" x14ac:dyDescent="0.2">
      <c r="B24" s="24">
        <f t="shared" si="0"/>
        <v>1.125</v>
      </c>
      <c r="C24" s="9"/>
      <c r="D24" s="9"/>
      <c r="E24" s="9"/>
      <c r="F24" s="9"/>
      <c r="G24" s="9"/>
      <c r="H24" s="9"/>
      <c r="I24" s="9"/>
    </row>
    <row r="25" spans="2:9" ht="31.5" customHeight="1" x14ac:dyDescent="0.2">
      <c r="B25" s="24">
        <f t="shared" si="0"/>
        <v>1.1666666666666665</v>
      </c>
      <c r="C25" s="9"/>
      <c r="D25" s="9"/>
      <c r="E25" s="9"/>
      <c r="F25" s="9"/>
      <c r="G25" s="9"/>
      <c r="H25" s="9"/>
      <c r="I25" s="9"/>
    </row>
    <row r="26" spans="2:9" ht="31.5" customHeight="1" x14ac:dyDescent="0.2">
      <c r="B26" s="24">
        <f t="shared" si="0"/>
        <v>1.2083333333333335</v>
      </c>
      <c r="C26" s="9"/>
      <c r="D26" s="9"/>
      <c r="E26" s="9"/>
      <c r="F26" s="9"/>
      <c r="G26" s="9"/>
      <c r="H26" s="9"/>
      <c r="I26" s="9"/>
    </row>
    <row r="27" spans="2:9" ht="31.5" customHeight="1" x14ac:dyDescent="0.2">
      <c r="B27" s="24">
        <f t="shared" si="0"/>
        <v>1.25</v>
      </c>
      <c r="C27" s="9"/>
      <c r="D27" s="9"/>
      <c r="E27" s="9"/>
      <c r="F27" s="9"/>
      <c r="G27" s="9"/>
      <c r="H27" s="9"/>
      <c r="I27" s="9"/>
    </row>
    <row r="28" spans="2:9" ht="31.5" customHeight="1" x14ac:dyDescent="0.2">
      <c r="B28" s="24">
        <f t="shared" si="0"/>
        <v>1.2916666666666665</v>
      </c>
      <c r="C28" s="9"/>
      <c r="D28" s="9"/>
      <c r="E28" s="9"/>
      <c r="F28" s="9"/>
      <c r="G28" s="9"/>
      <c r="H28" s="9"/>
      <c r="I28" s="9"/>
    </row>
    <row r="29" spans="2:9" ht="31.5" customHeight="1" x14ac:dyDescent="0.2">
      <c r="B29" s="24">
        <f t="shared" si="0"/>
        <v>1.3333333333333335</v>
      </c>
      <c r="C29" s="9"/>
      <c r="D29" s="9"/>
      <c r="E29" s="9"/>
      <c r="F29" s="9"/>
      <c r="G29" s="9"/>
      <c r="H29" s="9"/>
      <c r="I29" s="9"/>
    </row>
  </sheetData>
  <mergeCells count="1">
    <mergeCell ref="D3:E3"/>
  </mergeCells>
  <dataValidations count="6">
    <dataValidation allowBlank="1" showInputMessage="1" showErrorMessage="1" prompt="V hárku Semester možno prispôsobiť čas začatia a zoznam úloh a sledovať denný rozvrh na ľubovoľný týždeň. Zošit obsahuje hárok kreditov s prehľadom kreditov semestra a študijného priemeru, 3 hárky rozpočtu s príjmami a výdavkami a hárok zoznamu kníh." sqref="A1"/>
    <dataValidation allowBlank="1" showInputMessage="1" showErrorMessage="1" prompt="Zadajte čas začatia pre tabuľku rozvrhu" sqref="C4"/>
    <dataValidation allowBlank="1" showInputMessage="1" showErrorMessage="1" prompt="Zadajte časový interval v minútach. Tým sa rozvrh rozdelí podľa zadaného časového intervalu. Pri zadaní 60 minút sa napríklad rozvrh rozdelí na hodinové úlohy._x000a_" sqref="D4"/>
    <dataValidation allowBlank="1" showInputMessage="1" showErrorMessage="1" prompt="Čas upravený automaticky podľa času začatia zadaného v bunke C4" sqref="B5"/>
    <dataValidation allowBlank="1" showInputMessage="1" showErrorMessage="1" prompt="Do tohto stĺpca zadajte úlohy na tento deň v týždni" sqref="C5:I5"/>
    <dataValidation allowBlank="1" showInputMessage="1" showErrorMessage="1" prompt="Do tejto bunky zadajte rok pre tento zimný semester. Rok v ostatných hárkoch sa aktualizuje automaticky" sqref="F3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 fitToPage="1"/>
  </sheetPr>
  <dimension ref="B1:H17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39.75" customWidth="1"/>
    <col min="3" max="3" width="30" customWidth="1"/>
    <col min="4" max="4" width="30.625" customWidth="1"/>
    <col min="5" max="5" width="20.625" customWidth="1"/>
    <col min="6" max="8" width="16.75" customWidth="1"/>
    <col min="9" max="9" width="2.625" customWidth="1"/>
  </cols>
  <sheetData>
    <row r="1" spans="2:8" s="2" customFormat="1" ht="24.95" customHeight="1" x14ac:dyDescent="0.25">
      <c r="B1" s="2" t="s">
        <v>91</v>
      </c>
    </row>
    <row r="2" spans="2:8" s="3" customFormat="1" ht="39.950000000000003" customHeight="1" x14ac:dyDescent="0.45">
      <c r="B2" s="3" t="s">
        <v>16</v>
      </c>
    </row>
    <row r="3" spans="2:8" ht="39.950000000000003" customHeight="1" x14ac:dyDescent="0.55000000000000004">
      <c r="B3" s="11" t="s">
        <v>17</v>
      </c>
      <c r="C3" s="4" t="str">
        <f>Rok</f>
        <v>ROK</v>
      </c>
    </row>
    <row r="4" spans="2:8" ht="14.25" x14ac:dyDescent="0.2">
      <c r="B4" s="8" t="s">
        <v>18</v>
      </c>
      <c r="D4" s="8" t="s">
        <v>18</v>
      </c>
    </row>
    <row r="5" spans="2:8" ht="25.5" customHeight="1" x14ac:dyDescent="0.2">
      <c r="B5" s="1">
        <f>AVERAGE(Predmety[HODNOTENIE])</f>
        <v>3.5</v>
      </c>
      <c r="C5" s="6" t="str">
        <f>IFERROR(TEXT(AVERAGEIF(Predmety[SPLNENÉ],"Áno",Predmety[HODNOTENIE]),"0,00"),"0,00")&amp;" Aktuálny študijný priemer"</f>
        <v>3,50 Aktuálny študijný priemer</v>
      </c>
      <c r="D5" s="1">
        <f>COUNTIF(Predmety[SPLNENÉ],"Áno")/COUNTA(Predmety[NÁZOV PREDMETU])</f>
        <v>0.66666666666666663</v>
      </c>
      <c r="E5" s="14" t="str">
        <f>TEXT(COUNTIF(Predmety[SPLNENÉ],"Áno")/COUNTA(Predmety[NÁZOV PREDMETU]),"0%")&amp;" Splnené"</f>
        <v>67% Splnené</v>
      </c>
    </row>
    <row r="6" spans="2:8" ht="37.5" customHeight="1" x14ac:dyDescent="0.2">
      <c r="B6" s="18" t="s">
        <v>19</v>
      </c>
    </row>
    <row r="7" spans="2:8" ht="33" customHeight="1" x14ac:dyDescent="0.2">
      <c r="B7" s="8" t="s">
        <v>20</v>
      </c>
      <c r="C7" s="10" t="s">
        <v>31</v>
      </c>
      <c r="D7" s="10" t="s">
        <v>34</v>
      </c>
      <c r="E7" s="10" t="s">
        <v>35</v>
      </c>
    </row>
    <row r="8" spans="2:8" ht="33" customHeight="1" thickBot="1" x14ac:dyDescent="0.25">
      <c r="B8" s="15" t="s">
        <v>21</v>
      </c>
      <c r="C8" s="21">
        <f>IF(SUMIF(Predmety[POŽIADAVKA],KREDITY!$B8,Predmety[KREDITY])=0,"0",SUMIF(Predmety[POŽIADAVKA],KREDITY!$B8,Predmety[KREDITY]))</f>
        <v>4</v>
      </c>
      <c r="D8" s="21">
        <f>SUMIFS(Predmety[KREDITY],Predmety[POŽIADAVKA],KREDITY!$B8,Predmety[SPLNENÉ],"Áno")</f>
        <v>4</v>
      </c>
      <c r="E8" s="21">
        <f>SUMIF(Predmety[POŽIADAVKA],KREDITY!$B8,Predmety[KREDITY])-SUMIFS(Predmety[KREDITY],Predmety[POŽIADAVKA],KREDITY!$B8,Predmety[SPLNENÉ],"Áno")</f>
        <v>0</v>
      </c>
    </row>
    <row r="9" spans="2:8" ht="33" customHeight="1" thickBot="1" x14ac:dyDescent="0.25">
      <c r="B9" s="15" t="s">
        <v>22</v>
      </c>
      <c r="C9" s="21">
        <f>IF(SUMIF(Predmety[POŽIADAVKA],KREDITY!$B9,Predmety[KREDITY])=0,"0",SUMIF(Predmety[POŽIADAVKA],KREDITY!$B9,Predmety[KREDITY]))</f>
        <v>3</v>
      </c>
      <c r="D9" s="21">
        <f>SUMIFS(Predmety[KREDITY],Predmety[POŽIADAVKA],KREDITY!$B9,Predmety[SPLNENÉ],"Áno")</f>
        <v>0</v>
      </c>
      <c r="E9" s="21">
        <f>SUMIF(Predmety[POŽIADAVKA],KREDITY!$B9,Predmety[KREDITY])-SUMIFS(Predmety[KREDITY],Predmety[POŽIADAVKA],KREDITY!$B9,Predmety[SPLNENÉ],"Áno")</f>
        <v>3</v>
      </c>
    </row>
    <row r="10" spans="2:8" ht="33" customHeight="1" thickBot="1" x14ac:dyDescent="0.25">
      <c r="B10" s="15" t="s">
        <v>23</v>
      </c>
      <c r="C10" s="21">
        <f>IF(SUMIF(Predmety[POŽIADAVKA],KREDITY!$B10,Predmety[KREDITY])=0,"0",SUMIF(Predmety[POŽIADAVKA],KREDITY!$B10,Predmety[KREDITY]))</f>
        <v>2</v>
      </c>
      <c r="D10" s="21">
        <f>SUMIFS(Predmety[KREDITY],Predmety[POŽIADAVKA],KREDITY!$B10,Predmety[SPLNENÉ],"Áno")</f>
        <v>2</v>
      </c>
      <c r="E10" s="21">
        <f>SUMIF(Predmety[POŽIADAVKA],KREDITY!$B10,Predmety[KREDITY])-SUMIFS(Predmety[KREDITY],Predmety[POŽIADAVKA],KREDITY!$B10,Predmety[SPLNENÉ],"Áno")</f>
        <v>0</v>
      </c>
    </row>
    <row r="11" spans="2:8" ht="33" customHeight="1" thickBot="1" x14ac:dyDescent="0.25">
      <c r="B11" s="15" t="s">
        <v>24</v>
      </c>
      <c r="C11" s="21" t="str">
        <f>IF(SUMIF(Predmety[POŽIADAVKA],KREDITY!$B11,Predmety[KREDITY])=0,"0",SUMIF(Predmety[POŽIADAVKA],KREDITY!$B11,Predmety[KREDITY]))</f>
        <v>0</v>
      </c>
      <c r="D11" s="21">
        <f>SUMIFS(Predmety[KREDITY],Predmety[POŽIADAVKA],KREDITY!$B11,Predmety[SPLNENÉ],"Áno")</f>
        <v>0</v>
      </c>
      <c r="E11" s="21">
        <f>SUMIF(Predmety[POŽIADAVKA],KREDITY!$B11,Predmety[KREDITY])-SUMIFS(Predmety[KREDITY],Predmety[POŽIADAVKA],KREDITY!$B11,Predmety[SPLNENÉ],"Áno")</f>
        <v>0</v>
      </c>
    </row>
    <row r="12" spans="2:8" ht="33" customHeight="1" x14ac:dyDescent="0.2">
      <c r="B12" t="s">
        <v>25</v>
      </c>
      <c r="C12" s="12">
        <f>SUBTOTAL(109,KREDITY!$C$8:$C$11)</f>
        <v>9</v>
      </c>
      <c r="D12" s="12">
        <f>SUBTOTAL(109,KREDITY!$D$8:$D$11)</f>
        <v>6</v>
      </c>
      <c r="E12" s="12">
        <f>SUBTOTAL(109,KREDITY!$E$8:$E$11)</f>
        <v>3</v>
      </c>
    </row>
    <row r="13" spans="2:8" ht="33" customHeight="1" x14ac:dyDescent="0.2">
      <c r="B13" s="11" t="s">
        <v>26</v>
      </c>
    </row>
    <row r="14" spans="2:8" ht="33" customHeight="1" x14ac:dyDescent="0.2">
      <c r="B14" t="s">
        <v>27</v>
      </c>
      <c r="C14" t="s">
        <v>32</v>
      </c>
      <c r="D14" t="s">
        <v>20</v>
      </c>
      <c r="E14" t="s">
        <v>36</v>
      </c>
      <c r="F14" t="s">
        <v>37</v>
      </c>
      <c r="G14" t="s">
        <v>40</v>
      </c>
      <c r="H14" t="s">
        <v>41</v>
      </c>
    </row>
    <row r="15" spans="2:8" ht="33" customHeight="1" x14ac:dyDescent="0.2">
      <c r="B15" t="s">
        <v>28</v>
      </c>
      <c r="C15" t="s">
        <v>33</v>
      </c>
      <c r="D15" t="s">
        <v>21</v>
      </c>
      <c r="E15" s="12">
        <v>4</v>
      </c>
      <c r="F15" s="12" t="s">
        <v>38</v>
      </c>
      <c r="G15" s="20">
        <v>4</v>
      </c>
      <c r="H15" s="19" t="s">
        <v>42</v>
      </c>
    </row>
    <row r="16" spans="2:8" ht="33" customHeight="1" x14ac:dyDescent="0.2">
      <c r="B16" t="s">
        <v>29</v>
      </c>
      <c r="C16" t="s">
        <v>33</v>
      </c>
      <c r="D16" t="s">
        <v>22</v>
      </c>
      <c r="E16" s="12">
        <v>3</v>
      </c>
      <c r="F16" s="12" t="s">
        <v>39</v>
      </c>
      <c r="G16" s="20"/>
      <c r="H16" s="19" t="s">
        <v>42</v>
      </c>
    </row>
    <row r="17" spans="2:8" ht="33" customHeight="1" x14ac:dyDescent="0.2">
      <c r="B17" t="s">
        <v>30</v>
      </c>
      <c r="C17" t="s">
        <v>33</v>
      </c>
      <c r="D17" t="s">
        <v>23</v>
      </c>
      <c r="E17" s="12">
        <v>2</v>
      </c>
      <c r="F17" s="12" t="s">
        <v>38</v>
      </c>
      <c r="G17" s="20">
        <v>3</v>
      </c>
      <c r="H17" s="19" t="s">
        <v>42</v>
      </c>
    </row>
  </sheetData>
  <dataConsolidate/>
  <conditionalFormatting sqref="B5">
    <cfRule type="dataBar" priority="6">
      <dataBar showValue="0">
        <cfvo type="min"/>
        <cfvo type="num" val="4"/>
        <color theme="4"/>
      </dataBar>
      <extLst>
        <ext xmlns:x14="http://schemas.microsoft.com/office/spreadsheetml/2009/9/main" uri="{B025F937-C7B1-47D3-B67F-A62EFF666E3E}">
          <x14:id>{260E324B-B05A-45D1-A324-2B8131FE45C3}</x14:id>
        </ext>
      </extLst>
    </cfRule>
  </conditionalFormatting>
  <conditionalFormatting sqref="D5">
    <cfRule type="dataBar" priority="5">
      <dataBar showValue="0">
        <cfvo type="min"/>
        <cfvo type="num" val="1"/>
        <color theme="4"/>
      </dataBar>
      <extLst>
        <ext xmlns:x14="http://schemas.microsoft.com/office/spreadsheetml/2009/9/main" uri="{B025F937-C7B1-47D3-B67F-A62EFF666E3E}">
          <x14:id>{61518553-1B02-4E4B-9C50-F1DC6970278A}</x14:id>
        </ext>
      </extLst>
    </cfRule>
  </conditionalFormatting>
  <dataValidations count="21">
    <dataValidation type="decimal" errorStyle="warning" allowBlank="1" showInputMessage="1" showErrorMessage="1" errorTitle="Ľutujeme." error="Hodnotenie sa počíta ako študijný priemer (nie vážený) a hodnota musí byť 0 až 4." sqref="G15:G17">
      <formula1>0</formula1>
      <formula2>4</formula2>
    </dataValidation>
    <dataValidation allowBlank="1" showInputMessage="1" showErrorMessage="1" prompt="Výberom možnosti Áno alebo Nie v rozbaľovacom zozname uveďte, či bol predmet absolvovaný. Stlačte kombináciu klávesov ALT + ŠÍPKA NADOL, prejdite na možnosť Áno alebo Nie a potom stlačte kláves ENTER." sqref="F14"/>
    <dataValidation allowBlank="1" showInputMessage="1" showErrorMessage="1" prompt="Do tejto bunky zadajte názov vysokej školy" sqref="B1"/>
    <dataValidation allowBlank="1" showInputMessage="1" showErrorMessage="1" prompt="Do tejto bunky zadajte názov titulu" sqref="B3"/>
    <dataValidation allowBlank="1" showInputMessage="1" showErrorMessage="1" prompt="Rok pre tento semester sa automaticky aktualizuje na základe údaja zadaného v bunke F3 hárka Semester" sqref="C3"/>
    <dataValidation allowBlank="1" showInputMessage="1" showErrorMessage="1" prompt="Údajový pruh zobrazujúci aktuálny študijný priemer na stupnici 4,0" sqref="B5"/>
    <dataValidation allowBlank="1" showInputMessage="1" showErrorMessage="1" prompt="Údajový pruh zobrazujúci percento absolvovaných predmetov z celkového počtu predmetov" sqref="D5"/>
    <dataValidation allowBlank="1" showInputMessage="1" showErrorMessage="1" prompt="V bunkách B8 – B11 sú uvedené štyri základné požiadavky na absolvovanie vysokoškolského štúdia" sqref="B7"/>
    <dataValidation allowBlank="1" showInputMessage="1" showErrorMessage="1" prompt="Celkový počet kreditov pre jednotlivé požiadavky na absolvovanie vysokoškolského štúdia v bunkách C8 – C11 sa aktualizuje automaticky. V bunke C12 sa automaticky vypočíta celkový súčet kreditov." sqref="C7"/>
    <dataValidation allowBlank="1" showInputMessage="1" showErrorMessage="1" prompt="V bunkách D8 – D11 sa automaticky vypočíta počet získaných kreditov. V bunke D12 sa automaticky vypočíta súčet získaných kreditov." sqref="D7"/>
    <dataValidation allowBlank="1" showInputMessage="1" showErrorMessage="1" prompt="Počet zostávajúcich požadovaných kreditov na splnenie všetkých požiadaviek v bunkách E8 – E11 sa aktualizuje automaticky. V bunke E12 sa automaticky vypočíta súčet požadovaných kreditov." sqref="E7"/>
    <dataValidation allowBlank="1" showInputMessage="1" showErrorMessage="1" prompt="Do tohto stĺpca zadajte názov predmetu" sqref="B14"/>
    <dataValidation allowBlank="1" showInputMessage="1" showErrorMessage="1" prompt="Do tohto stĺpca zadajte číslo predmetu" sqref="C14"/>
    <dataValidation allowBlank="1" showInputMessage="1" showErrorMessage="1" prompt="Do tohto stĺpca zadajte požiadavku" sqref="D14"/>
    <dataValidation allowBlank="1" showInputMessage="1" showErrorMessage="1" prompt="Do tohto stĺpca zadajte počet kreditov pre jednotlivé predmety" sqref="E14"/>
    <dataValidation allowBlank="1" showInputMessage="1" showErrorMessage="1" prompt="Pri absolvovaných predmetoch zadajte do tohto stĺpca hodnotenie získané z daného predmetu" sqref="G14"/>
    <dataValidation allowBlank="1" showInputMessage="1" showErrorMessage="1" prompt="Do tohto stĺpca zadajte semester, na ktorý sa vzťahuje daný predmet" sqref="H14"/>
    <dataValidation allowBlank="1" showInputMessage="1" showErrorMessage="1" prompt="Hárok kreditov obsahuje 2 údajové pruhy, ktoré zobrazujú celkový priebeh, a časť pre požiadavky, ktorá automaticky vypočíta celkový počet získaných a požadovaných kreditov. Obsahuje tiež tabuľku predmetov na uloženie informácií o predmetoch semestra." sqref="A1"/>
    <dataValidation type="list" allowBlank="1" showErrorMessage="1" error="V zobrazenom zozname vyberte možnosť Áno alebo Nie. Vyberte položku ZNOVA, stlačte kombináciu klávesov ALT + ŠÍPKA NADOL a potom stlačením klávesu ENTER vyberte hodnotu. Výberom položky ZRUŠIŤ opustíte bunku" sqref="F15:F17">
      <formula1>"Áno,Nie"</formula1>
    </dataValidation>
    <dataValidation allowBlank="1" showInputMessage="1" showErrorMessage="1" prompt="Aktuálny študijný priemer sa vypočíta automaticky" sqref="C5"/>
    <dataValidation allowBlank="1" showInputMessage="1" showErrorMessage="1" prompt="Celkový priebeh sa vypočíta automaticky" sqref="E5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0E324B-B05A-45D1-A324-2B8131FE45C3}">
            <x14:dataBar minLength="0" maxLength="100" border="1" gradient="0">
              <x14:cfvo type="autoMin"/>
              <x14:cfvo type="num">
                <xm:f>4</xm:f>
              </x14:cfvo>
              <x14:borderColor theme="4"/>
              <x14:negativeFillColor rgb="FFFF0000"/>
              <x14:axisColor theme="4"/>
            </x14:dataBar>
          </x14:cfRule>
          <xm:sqref>B5</xm:sqref>
        </x14:conditionalFormatting>
        <x14:conditionalFormatting xmlns:xm="http://schemas.microsoft.com/office/excel/2006/main">
          <x14:cfRule type="dataBar" id="{61518553-1B02-4E4B-9C50-F1DC6970278A}">
            <x14:dataBar minLength="0" maxLength="100" border="1" gradient="0">
              <x14:cfvo type="autoMin"/>
              <x14:cfvo type="num">
                <xm:f>1</xm:f>
              </x14:cfvo>
              <x14:borderColor theme="4"/>
              <x14:negativeFillColor rgb="FFFF0000"/>
              <x14:axisColor theme="4"/>
            </x14:dataBar>
          </x14:cfRule>
          <xm:sqref>D5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  <pageSetUpPr autoPageBreaks="0" fitToPage="1"/>
  </sheetPr>
  <dimension ref="B1:D15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39.75" customWidth="1"/>
    <col min="3" max="4" width="30.625" customWidth="1"/>
  </cols>
  <sheetData>
    <row r="1" spans="2:4" s="2" customFormat="1" ht="24.95" customHeight="1" x14ac:dyDescent="0.25">
      <c r="B1" s="2" t="str">
        <f>Vysoká_škola</f>
        <v>VYSOKÁ ŠKOLA</v>
      </c>
    </row>
    <row r="2" spans="2:4" s="3" customFormat="1" ht="39.950000000000003" customHeight="1" x14ac:dyDescent="0.45">
      <c r="B2" s="3" t="s">
        <v>43</v>
      </c>
    </row>
    <row r="3" spans="2:4" ht="39.950000000000003" customHeight="1" x14ac:dyDescent="0.55000000000000004">
      <c r="B3" s="11" t="s">
        <v>44</v>
      </c>
      <c r="C3" s="4" t="str">
        <f>Rok</f>
        <v>ROK</v>
      </c>
    </row>
    <row r="4" spans="2:4" ht="14.25" x14ac:dyDescent="0.2">
      <c r="B4" s="8" t="s">
        <v>45</v>
      </c>
    </row>
    <row r="5" spans="2:4" ht="29.25" x14ac:dyDescent="0.2">
      <c r="B5" s="16">
        <f>ČISTÉ_MESAČNÉ_VÝDAVKY/ČISTÉ_MESAČNÉ_PRÍJMY</f>
        <v>0.74545454545454548</v>
      </c>
    </row>
    <row r="6" spans="2:4" ht="25.5" customHeight="1" x14ac:dyDescent="0.2">
      <c r="B6" s="31">
        <f>B5</f>
        <v>0.74545454545454548</v>
      </c>
      <c r="C6" s="31"/>
    </row>
    <row r="7" spans="2:4" ht="30" customHeight="1" x14ac:dyDescent="0.2">
      <c r="B7" s="8" t="s">
        <v>46</v>
      </c>
      <c r="C7" s="8" t="s">
        <v>54</v>
      </c>
      <c r="D7" s="8" t="s">
        <v>56</v>
      </c>
    </row>
    <row r="8" spans="2:4" ht="29.25" x14ac:dyDescent="0.2">
      <c r="B8" s="26">
        <f>C10</f>
        <v>2750</v>
      </c>
      <c r="C8" s="27">
        <f>'ČISTÉ MESAČNÉ VÝDAVKY'!C4+'VÝDAVKY ZA SEMESTER'!D4</f>
        <v>2050</v>
      </c>
      <c r="D8" s="26">
        <f>ČISTÉ_MESAČNÉ_PRÍJMY-ČISTÉ_MESAČNÉ_VÝDAVKY</f>
        <v>700</v>
      </c>
    </row>
    <row r="9" spans="2:4" ht="14.25" x14ac:dyDescent="0.2">
      <c r="B9" s="14" t="s">
        <v>47</v>
      </c>
      <c r="C9" s="6">
        <v>4</v>
      </c>
    </row>
    <row r="10" spans="2:4" ht="30" customHeight="1" x14ac:dyDescent="0.2">
      <c r="B10" s="8" t="s">
        <v>48</v>
      </c>
      <c r="C10" s="28">
        <f>SUM(MesačnéPríjmy[SUMA])</f>
        <v>2750</v>
      </c>
    </row>
    <row r="11" spans="2:4" ht="30" customHeight="1" x14ac:dyDescent="0.2">
      <c r="B11" s="9" t="s">
        <v>49</v>
      </c>
      <c r="C11" s="13" t="s">
        <v>55</v>
      </c>
    </row>
    <row r="12" spans="2:4" ht="33" customHeight="1" x14ac:dyDescent="0.2">
      <c r="B12" s="9" t="s">
        <v>50</v>
      </c>
      <c r="C12" s="25">
        <v>1500</v>
      </c>
    </row>
    <row r="13" spans="2:4" ht="33" customHeight="1" x14ac:dyDescent="0.2">
      <c r="B13" s="9" t="s">
        <v>51</v>
      </c>
      <c r="C13" s="25">
        <v>500</v>
      </c>
    </row>
    <row r="14" spans="2:4" ht="33" customHeight="1" x14ac:dyDescent="0.2">
      <c r="B14" s="9" t="s">
        <v>52</v>
      </c>
      <c r="C14" s="25">
        <v>500</v>
      </c>
    </row>
    <row r="15" spans="2:4" ht="33" customHeight="1" x14ac:dyDescent="0.2">
      <c r="B15" s="9" t="s">
        <v>53</v>
      </c>
      <c r="C15" s="25">
        <v>250</v>
      </c>
    </row>
  </sheetData>
  <mergeCells count="1">
    <mergeCell ref="B6:C6"/>
  </mergeCells>
  <conditionalFormatting sqref="B6">
    <cfRule type="dataBar" priority="1">
      <dataBar showValue="0">
        <cfvo type="num" val="0"/>
        <cfvo type="num" val="1"/>
        <color theme="4"/>
      </dataBar>
      <extLst>
        <ext xmlns:x14="http://schemas.microsoft.com/office/spreadsheetml/2009/9/main" uri="{B025F937-C7B1-47D3-B67F-A62EFF666E3E}">
          <x14:id>{A28C4DE0-230B-4EE2-8AC6-4F6FC5D6A608}</x14:id>
        </ext>
      </extLst>
    </cfRule>
  </conditionalFormatting>
  <dataValidations count="12">
    <dataValidation allowBlank="1" showInputMessage="1" showErrorMessage="1" prompt="Názov vysokej školy sa aktualizuje automaticky podľa názvu v bunke B1 hárka Kredity" sqref="B1"/>
    <dataValidation allowBlank="1" showInputMessage="1" showErrorMessage="1" prompt="Rok pre tento semester sa automaticky aktualizuje na základe údaja zadaného v bunke F3 hárka Semester" sqref="C3"/>
    <dataValidation allowBlank="1" showInputMessage="1" showErrorMessage="1" prompt="Automaticky vypočítaný percentuálny podiel minutých príjmov, ktorý je uvedený v tejto bunke ako percento" sqref="B5"/>
    <dataValidation allowBlank="1" showInputMessage="1" showErrorMessage="1" prompt="Údajový pruh, ktorý je vytvorený automaticky na základe percentuálneho podielu minutých príjmov v bunke B5" sqref="B6:C6"/>
    <dataValidation allowBlank="1" showInputMessage="1" showErrorMessage="1" prompt="Súčet čistých mesačných príjmov sa vytvorí automaticky z tabuľky mesačných príjmov" sqref="B8"/>
    <dataValidation allowBlank="1" showInputMessage="1" showErrorMessage="1" prompt="Čisté mesačné výdavky sa vypočítajú automaticky z hárka Čisté mesačné výdavky" sqref="C8"/>
    <dataValidation allowBlank="1" showInputMessage="1" showErrorMessage="1" prompt="Zostávajúci peňažný zostatok sa vypočíta automaticky na základe čistých mesačných príjmov a čistých mesačných výdavkov" sqref="D8"/>
    <dataValidation allowBlank="1" showInputMessage="1" showErrorMessage="1" prompt="Súčet celkových mesačných príjmov, ktorý sa vypočíta automaticky z údajov v tabuľke mesačných príjmov" sqref="C10"/>
    <dataValidation allowBlank="1" showInputMessage="1" showErrorMessage="1" prompt="Do tohto stĺpca zadajte položky mesačných príjmov." sqref="B11"/>
    <dataValidation allowBlank="1" showInputMessage="1" showErrorMessage="1" prompt="Do tohto stĺpca zadajte sumy jednotlivých položiek mesačných príjmov" sqref="C11"/>
    <dataValidation allowBlank="1" showInputMessage="1" showErrorMessage="1" prompt="Celkový počet mesiacov v semestri, ktorý sa používa na výpočet mesačných výdavkov za semester v hárku Výdavky za semester" sqref="C9"/>
    <dataValidation allowBlank="1" showInputMessage="1" showErrorMessage="1" prompt="Hárok Rozpočet obsahuje prehľad zostávajúceho peňažného toku po započítaní všetkých príjmov a výdavkov vrátane výdavkov za semester. Jeho súčasťou je údajový pruh zobrazujúci percento minutých príjmov a tabuľku na sledovanie mesačných príjmov." sqref="A1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8C4DE0-230B-4EE2-8AC6-4F6FC5D6A608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4"/>
              <x14:negativeFillColor rgb="FFFF0000"/>
              <x14:axisColor rgb="FF000000"/>
            </x14:dataBar>
          </x14:cfRule>
          <xm:sqref>B6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C15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39.75" customWidth="1"/>
    <col min="3" max="3" width="30.625" customWidth="1"/>
    <col min="4" max="4" width="8.875" customWidth="1"/>
    <col min="5" max="5" width="30.5" customWidth="1"/>
    <col min="6" max="6" width="16.75" customWidth="1"/>
    <col min="7" max="7" width="8.875" customWidth="1"/>
    <col min="8" max="8" width="2.625" customWidth="1"/>
  </cols>
  <sheetData>
    <row r="1" spans="2:3" s="2" customFormat="1" ht="24.95" customHeight="1" x14ac:dyDescent="0.25">
      <c r="B1" s="2" t="str">
        <f>Vysoká_škola</f>
        <v>VYSOKÁ ŠKOLA</v>
      </c>
    </row>
    <row r="2" spans="2:3" s="3" customFormat="1" ht="39.950000000000003" customHeight="1" x14ac:dyDescent="0.45">
      <c r="B2" s="3" t="s">
        <v>43</v>
      </c>
    </row>
    <row r="3" spans="2:3" ht="39.950000000000003" customHeight="1" x14ac:dyDescent="0.55000000000000004">
      <c r="B3" s="11" t="s">
        <v>57</v>
      </c>
      <c r="C3" s="4" t="str">
        <f>Rok</f>
        <v>ROK</v>
      </c>
    </row>
    <row r="4" spans="2:3" ht="30" customHeight="1" x14ac:dyDescent="0.2">
      <c r="B4" s="8" t="s">
        <v>58</v>
      </c>
      <c r="C4" s="28">
        <f>SUM(MesačnéVýdavky[SUMA])</f>
        <v>1675</v>
      </c>
    </row>
    <row r="5" spans="2:3" ht="30" customHeight="1" x14ac:dyDescent="0.2">
      <c r="B5" t="s">
        <v>49</v>
      </c>
      <c r="C5" s="17" t="s">
        <v>55</v>
      </c>
    </row>
    <row r="6" spans="2:3" ht="33" customHeight="1" x14ac:dyDescent="0.2">
      <c r="B6" t="s">
        <v>59</v>
      </c>
      <c r="C6" s="29">
        <v>300</v>
      </c>
    </row>
    <row r="7" spans="2:3" ht="33" customHeight="1" x14ac:dyDescent="0.2">
      <c r="B7" t="s">
        <v>60</v>
      </c>
      <c r="C7" s="29">
        <v>50</v>
      </c>
    </row>
    <row r="8" spans="2:3" ht="33" customHeight="1" x14ac:dyDescent="0.2">
      <c r="B8" t="s">
        <v>61</v>
      </c>
      <c r="C8" s="29">
        <v>75</v>
      </c>
    </row>
    <row r="9" spans="2:3" ht="33" customHeight="1" x14ac:dyDescent="0.2">
      <c r="B9" t="s">
        <v>62</v>
      </c>
      <c r="C9" s="29">
        <v>250</v>
      </c>
    </row>
    <row r="10" spans="2:3" ht="33" customHeight="1" x14ac:dyDescent="0.2">
      <c r="B10" t="s">
        <v>63</v>
      </c>
      <c r="C10" s="29">
        <v>50</v>
      </c>
    </row>
    <row r="11" spans="2:3" ht="33" customHeight="1" x14ac:dyDescent="0.2">
      <c r="B11" t="s">
        <v>64</v>
      </c>
      <c r="C11" s="29">
        <v>500</v>
      </c>
    </row>
    <row r="12" spans="2:3" ht="33" customHeight="1" x14ac:dyDescent="0.2">
      <c r="B12" t="s">
        <v>65</v>
      </c>
      <c r="C12" s="29">
        <v>275</v>
      </c>
    </row>
    <row r="13" spans="2:3" ht="33" customHeight="1" x14ac:dyDescent="0.2">
      <c r="B13" t="s">
        <v>66</v>
      </c>
      <c r="C13" s="29">
        <v>125</v>
      </c>
    </row>
    <row r="14" spans="2:3" ht="33" customHeight="1" x14ac:dyDescent="0.2">
      <c r="B14" t="s">
        <v>67</v>
      </c>
      <c r="C14" s="29">
        <v>50</v>
      </c>
    </row>
    <row r="15" spans="2:3" ht="33" customHeight="1" x14ac:dyDescent="0.2">
      <c r="B15" t="s">
        <v>68</v>
      </c>
      <c r="C15" s="29">
        <v>0</v>
      </c>
    </row>
  </sheetData>
  <dataValidations count="6">
    <dataValidation allowBlank="1" showInputMessage="1" showErrorMessage="1" prompt="Rok pre tento semester sa automaticky aktualizuje na základe údaja zadaného v bunke F3 hárka Semester" sqref="C3"/>
    <dataValidation allowBlank="1" showInputMessage="1" showErrorMessage="1" prompt="Do tohto stĺpca zadajte položky mesačných výdavkov" sqref="B5"/>
    <dataValidation allowBlank="1" showInputMessage="1" showErrorMessage="1" prompt="Do tohto stĺpca zadajte sumy jednotlivých položiek mesačných výdavkov" sqref="C5"/>
    <dataValidation allowBlank="1" showInputMessage="1" showErrorMessage="1" prompt="Súčet mesačných výdavkov, ktorý sa vypočíta automaticky z údajov v tabuľke mesačných výdavkov" sqref="C4"/>
    <dataValidation allowBlank="1" showInputMessage="1" showErrorMessage="1" prompt="Hárok Čisté mesačné výdavky sleduje mesačné výdavky" sqref="A1"/>
    <dataValidation allowBlank="1" showInputMessage="1" showErrorMessage="1" prompt="Názov vysokej školy sa aktualizuje automaticky podľa názvu v bunke B1 hárka Kredity" sqref="B1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D11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39.75" customWidth="1"/>
    <col min="3" max="3" width="30.625" customWidth="1"/>
    <col min="4" max="4" width="15.625" customWidth="1"/>
    <col min="5" max="5" width="2.625" customWidth="1"/>
    <col min="6" max="6" width="12.25" customWidth="1"/>
    <col min="7" max="7" width="15.625" customWidth="1"/>
    <col min="8" max="8" width="3.5" customWidth="1"/>
  </cols>
  <sheetData>
    <row r="1" spans="2:4" s="2" customFormat="1" ht="24.95" customHeight="1" x14ac:dyDescent="0.25">
      <c r="B1" s="2" t="str">
        <f>Vysoká_škola</f>
        <v>VYSOKÁ ŠKOLA</v>
      </c>
    </row>
    <row r="2" spans="2:4" s="3" customFormat="1" ht="39.950000000000003" customHeight="1" x14ac:dyDescent="0.45">
      <c r="B2" s="3" t="s">
        <v>43</v>
      </c>
    </row>
    <row r="3" spans="2:4" ht="39.950000000000003" customHeight="1" x14ac:dyDescent="0.55000000000000004">
      <c r="B3" s="11" t="s">
        <v>69</v>
      </c>
      <c r="C3" s="4" t="str">
        <f>Rok</f>
        <v>ROK</v>
      </c>
    </row>
    <row r="4" spans="2:4" ht="30" customHeight="1" x14ac:dyDescent="0.2">
      <c r="B4" s="8" t="s">
        <v>70</v>
      </c>
      <c r="C4" s="28">
        <f>SUM(VýdavkyZaSemester[SUMA])</f>
        <v>1500</v>
      </c>
      <c r="D4" s="28">
        <f>SUM(VýdavkyZaSemester[MESAČNE])</f>
        <v>375</v>
      </c>
    </row>
    <row r="5" spans="2:4" ht="30" customHeight="1" x14ac:dyDescent="0.2">
      <c r="B5" t="s">
        <v>49</v>
      </c>
      <c r="C5" s="17" t="s">
        <v>55</v>
      </c>
      <c r="D5" s="17" t="s">
        <v>77</v>
      </c>
    </row>
    <row r="6" spans="2:4" ht="33" customHeight="1" x14ac:dyDescent="0.2">
      <c r="B6" t="s">
        <v>71</v>
      </c>
      <c r="C6" s="29">
        <v>750</v>
      </c>
      <c r="D6" s="29">
        <f>VýdavkyZaSemester[[#This Row],[SUMA]]/Mesiace_v_semestri</f>
        <v>187.5</v>
      </c>
    </row>
    <row r="7" spans="2:4" ht="33" customHeight="1" x14ac:dyDescent="0.2">
      <c r="B7" t="s">
        <v>72</v>
      </c>
      <c r="C7" s="29">
        <v>250</v>
      </c>
      <c r="D7" s="29">
        <f>VýdavkyZaSemester[[#This Row],[SUMA]]/Mesiace_v_semestri</f>
        <v>62.5</v>
      </c>
    </row>
    <row r="8" spans="2:4" ht="33" customHeight="1" x14ac:dyDescent="0.2">
      <c r="B8" t="s">
        <v>73</v>
      </c>
      <c r="C8" s="29">
        <v>500</v>
      </c>
      <c r="D8" s="29">
        <f>VýdavkyZaSemester[[#This Row],[SUMA]]/Mesiace_v_semestri</f>
        <v>125</v>
      </c>
    </row>
    <row r="9" spans="2:4" ht="33" customHeight="1" x14ac:dyDescent="0.2">
      <c r="B9" t="s">
        <v>74</v>
      </c>
      <c r="C9" s="29">
        <v>0</v>
      </c>
      <c r="D9" s="29">
        <f>VýdavkyZaSemester[[#This Row],[SUMA]]/Mesiace_v_semestri</f>
        <v>0</v>
      </c>
    </row>
    <row r="10" spans="2:4" ht="33" customHeight="1" x14ac:dyDescent="0.2">
      <c r="B10" t="s">
        <v>75</v>
      </c>
      <c r="C10" s="29">
        <v>0</v>
      </c>
      <c r="D10" s="29">
        <f>VýdavkyZaSemester[[#This Row],[SUMA]]/Mesiace_v_semestri</f>
        <v>0</v>
      </c>
    </row>
    <row r="11" spans="2:4" ht="33" customHeight="1" x14ac:dyDescent="0.2">
      <c r="B11" t="s">
        <v>76</v>
      </c>
      <c r="C11" s="29">
        <v>0</v>
      </c>
      <c r="D11" s="29">
        <f>VýdavkyZaSemester[[#This Row],[SUMA]]/Mesiace_v_semestri</f>
        <v>0</v>
      </c>
    </row>
  </sheetData>
  <dataValidations count="8">
    <dataValidation allowBlank="1" showInputMessage="1" showErrorMessage="1" prompt="Rok pre tento semester sa automaticky aktualizuje na základe údaja zadaného v bunke F3 hárka Semester" sqref="C3"/>
    <dataValidation allowBlank="1" showInputMessage="1" showErrorMessage="1" prompt="Do tohto stĺpca zadajte položky výdavkov za semester" sqref="B5"/>
    <dataValidation allowBlank="1" showInputMessage="1" showErrorMessage="1" prompt="Do tohto stĺpca zadajte sumy jednotlivých položiek výdavkov za semester" sqref="C5"/>
    <dataValidation allowBlank="1" showInputMessage="1" showErrorMessage="1" prompt="Mesačná výška výdavkov za semester sa vypočíta automaticky s použitím sumy výdavkov za semester a počtu mesiacov v semestri z bunky C9 hárka Rozpočet" sqref="D5"/>
    <dataValidation allowBlank="1" showInputMessage="1" showErrorMessage="1" prompt="Súčet čistých výdavkov za semester, ktorý sa vypočíta automaticky z údajov v tabuľke výdavkov za semester" sqref="C4"/>
    <dataValidation allowBlank="1" showInputMessage="1" showErrorMessage="1" prompt="Odhad všetkých mesačných výdavkov za semester, ktorý sa vypočíta automaticky z údajov v tabuľke výdavkov za semester" sqref="D4"/>
    <dataValidation allowBlank="1" showInputMessage="1" showErrorMessage="1" prompt="Hárok Výdavky za semester sleduje konkrétne výdavky za semester a vypočítava mesačný súčet na základe počtu mesiacov v semestri zadaného v hárku Rozpočet" sqref="A1"/>
    <dataValidation allowBlank="1" showInputMessage="1" showErrorMessage="1" prompt="Názov vysokej školy sa aktualizuje automaticky podľa názvu v bunke B1 hárka Kredity" sqref="B1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499984740745262"/>
    <pageSetUpPr autoPageBreaks="0" fitToPage="1"/>
  </sheetPr>
  <dimension ref="B1:G7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35.625" customWidth="1"/>
    <col min="3" max="5" width="30.625" customWidth="1"/>
    <col min="6" max="6" width="25.625" customWidth="1"/>
    <col min="7" max="7" width="55.625" customWidth="1"/>
    <col min="8" max="8" width="2.625" customWidth="1"/>
  </cols>
  <sheetData>
    <row r="1" spans="2:7" s="2" customFormat="1" ht="24.95" customHeight="1" x14ac:dyDescent="0.25">
      <c r="B1" s="2" t="str">
        <f>Vysoká_škola</f>
        <v>VYSOKÁ ŠKOLA</v>
      </c>
    </row>
    <row r="2" spans="2:7" s="3" customFormat="1" ht="39.950000000000003" customHeight="1" x14ac:dyDescent="0.45">
      <c r="B2" s="3" t="s">
        <v>78</v>
      </c>
    </row>
    <row r="3" spans="2:7" ht="39.950000000000003" customHeight="1" x14ac:dyDescent="0.2">
      <c r="B3" s="11" t="s">
        <v>79</v>
      </c>
    </row>
    <row r="4" spans="2:7" ht="30" customHeight="1" x14ac:dyDescent="0.2">
      <c r="B4" s="9" t="s">
        <v>80</v>
      </c>
      <c r="C4" s="9" t="s">
        <v>82</v>
      </c>
      <c r="D4" s="9" t="s">
        <v>84</v>
      </c>
      <c r="E4" s="9" t="s">
        <v>86</v>
      </c>
      <c r="F4" s="9" t="s">
        <v>88</v>
      </c>
      <c r="G4" s="9" t="s">
        <v>89</v>
      </c>
    </row>
    <row r="5" spans="2:7" ht="33" customHeight="1" x14ac:dyDescent="0.2">
      <c r="B5" s="9" t="s">
        <v>81</v>
      </c>
      <c r="C5" s="9" t="s">
        <v>83</v>
      </c>
      <c r="D5" s="9" t="s">
        <v>85</v>
      </c>
      <c r="E5" s="9" t="s">
        <v>87</v>
      </c>
      <c r="F5" s="9" t="s">
        <v>33</v>
      </c>
      <c r="G5" s="9"/>
    </row>
    <row r="6" spans="2:7" ht="33" customHeight="1" x14ac:dyDescent="0.2">
      <c r="B6" s="9" t="s">
        <v>81</v>
      </c>
      <c r="C6" s="9" t="s">
        <v>83</v>
      </c>
      <c r="D6" s="9" t="s">
        <v>85</v>
      </c>
      <c r="E6" s="9" t="s">
        <v>87</v>
      </c>
      <c r="F6" s="9" t="s">
        <v>33</v>
      </c>
      <c r="G6" s="9"/>
    </row>
    <row r="7" spans="2:7" ht="33" customHeight="1" x14ac:dyDescent="0.2">
      <c r="B7" s="9" t="s">
        <v>81</v>
      </c>
      <c r="C7" s="9" t="s">
        <v>83</v>
      </c>
      <c r="D7" s="9" t="s">
        <v>85</v>
      </c>
      <c r="E7" s="9" t="s">
        <v>87</v>
      </c>
      <c r="F7" s="9" t="s">
        <v>33</v>
      </c>
      <c r="G7" s="9"/>
    </row>
  </sheetData>
  <dataValidations count="8">
    <dataValidation allowBlank="1" showInputMessage="1" showErrorMessage="1" prompt="Hárok Knihy sleduje knihy potrebné v priebehu semestra" sqref="A1"/>
    <dataValidation allowBlank="1" showInputMessage="1" showErrorMessage="1" prompt="Názov vysokej školy sa aktualizuje automaticky podľa názvu v bunke B1 hárka Kredity" sqref="B1"/>
    <dataValidation allowBlank="1" showInputMessage="1" showErrorMessage="1" prompt="Do tohto stĺpca zadajte názov knihy" sqref="B4"/>
    <dataValidation allowBlank="1" showInputMessage="1" showErrorMessage="1" prompt="Do tohto stĺpca zadajte autora knihy" sqref="C4"/>
    <dataValidation allowBlank="1" showInputMessage="1" showErrorMessage="1" prompt="Do tohto stĺpca zadajte názov predmetu, na ktorý sa vzťahuje daná kniha" sqref="D4"/>
    <dataValidation allowBlank="1" showInputMessage="1" showErrorMessage="1" prompt="Do tohto stĺpca zadajte informácie o mieste, kde možno kúpiť danú knihu" sqref="E4"/>
    <dataValidation allowBlank="1" showInputMessage="1" showErrorMessage="1" prompt="Do tohto stĺpca zadajte číslo ISBN" sqref="F4"/>
    <dataValidation allowBlank="1" showInputMessage="1" showErrorMessage="1" prompt="Do tohto stĺpca zadajte prípadné poznámky týkajúce sa danej knihy" sqref="G4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21</vt:i4>
      </vt:variant>
    </vt:vector>
  </HeadingPairs>
  <TitlesOfParts>
    <vt:vector size="27" baseType="lpstr">
      <vt:lpstr>SEMESTER</vt:lpstr>
      <vt:lpstr>KREDITY</vt:lpstr>
      <vt:lpstr>ROZPOČET</vt:lpstr>
      <vt:lpstr>ČISTÉ MESAČNÉ VÝDAVKY</vt:lpstr>
      <vt:lpstr>VÝDAVKY ZA SEMESTER</vt:lpstr>
      <vt:lpstr>KNIHY</vt:lpstr>
      <vt:lpstr>ČasovýInterval</vt:lpstr>
      <vt:lpstr>ČasZačatia</vt:lpstr>
      <vt:lpstr>ČISTÉ_MESAČNÉ_PRÍJMY</vt:lpstr>
      <vt:lpstr>ČISTÉ_MESAČNÉ_VÝDAVKY</vt:lpstr>
      <vt:lpstr>Mesiace_v_semestri</vt:lpstr>
      <vt:lpstr>NadpisStĺpca1</vt:lpstr>
      <vt:lpstr>NadpisStĺpca2</vt:lpstr>
      <vt:lpstr>NadpisStĺpca3</vt:lpstr>
      <vt:lpstr>NadpisStĺpca4</vt:lpstr>
      <vt:lpstr>NadpisStĺpca5</vt:lpstr>
      <vt:lpstr>NadpisStĺpca6</vt:lpstr>
      <vt:lpstr>'ČISTÉ MESAČNÉ VÝDAVKY'!Názvy_tlače</vt:lpstr>
      <vt:lpstr>KNIHY!Názvy_tlače</vt:lpstr>
      <vt:lpstr>KREDITY!Názvy_tlače</vt:lpstr>
      <vt:lpstr>ROZPOČET!Názvy_tlače</vt:lpstr>
      <vt:lpstr>SEMESTER!Názvy_tlače</vt:lpstr>
      <vt:lpstr>'VÝDAVKY ZA SEMESTER'!Názvy_tlače</vt:lpstr>
      <vt:lpstr>Požiadavka</vt:lpstr>
      <vt:lpstr>Rok</vt:lpstr>
      <vt:lpstr>Vysoká_škola</vt:lpstr>
      <vt:lpstr>ZOSTATOK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2016-09-16T00:19:44Z</dcterms:created>
  <dcterms:modified xsi:type="dcterms:W3CDTF">2017-01-30T14:19:16Z</dcterms:modified>
</cp:coreProperties>
</file>