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DChludil\work\incorrectFormat\1026\target\"/>
    </mc:Choice>
  </mc:AlternateContent>
  <bookViews>
    <workbookView xWindow="0" yWindow="0" windowWidth="25200" windowHeight="11925"/>
  </bookViews>
  <sheets>
    <sheet name="Проект 1 – списък на задачите" sheetId="1" r:id="rId1"/>
    <sheet name="Настройки и изчисления" sheetId="2" r:id="rId2"/>
  </sheets>
  <definedNames>
    <definedName name="valHEnd">'Настройки и изчисления'!$C$19</definedName>
    <definedName name="valHStart">'Настройки и изчисления'!$C$18</definedName>
    <definedName name="во_маркиране_на_задачи_за_изпълнение_1">'Настройки и изчисления'!$E$5:$E$15</definedName>
    <definedName name="Маркиране_на_дейности">'Проект 1 – списък на задачите'!$G$6</definedName>
    <definedName name="_xlnm.Print_Area" localSheetId="0">Област_Печат_Нулиране</definedName>
    <definedName name="Област_Печат_Нулиране">OFFSET('Проект 1 – списък на задачите'!$A:$H,0,0,COUNTA('Проект 1 – списък на задачите'!$B:$B)+5)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C9" i="2"/>
  <c r="D9" i="2" s="1"/>
  <c r="C8" i="2"/>
  <c r="C7" i="2"/>
  <c r="E11" i="2" l="1"/>
  <c r="C15" i="2" l="1"/>
  <c r="E10" i="2"/>
  <c r="C14" i="2"/>
  <c r="C13" i="2"/>
  <c r="C12" i="2"/>
  <c r="D7" i="2"/>
  <c r="E7" i="2" s="1"/>
  <c r="D10" i="2"/>
  <c r="E9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<sst xmlns="http://schemas.openxmlformats.org/spreadsheetml/2006/main" count="46" uniqueCount="41">
  <si>
    <t>% изпълнен</t>
  </si>
  <si>
    <t>Дейност</t>
  </si>
  <si>
    <t>Забележки</t>
  </si>
  <si>
    <t>Бюджет</t>
  </si>
  <si>
    <t>Планиране</t>
  </si>
  <si>
    <t>Подготовка</t>
  </si>
  <si>
    <t>Документация</t>
  </si>
  <si>
    <t>Подаване</t>
  </si>
  <si>
    <t>Последване</t>
  </si>
  <si>
    <t>Напредък</t>
  </si>
  <si>
    <t>Осветяване на начало</t>
  </si>
  <si>
    <t>Осветяване на край</t>
  </si>
  <si>
    <t>Задача A</t>
  </si>
  <si>
    <t>Задача Б</t>
  </si>
  <si>
    <t>Задача В</t>
  </si>
  <si>
    <t>Задача Г</t>
  </si>
  <si>
    <t>Старт след изпълняване на задача Б</t>
  </si>
  <si>
    <t>Да се изпълни от:</t>
  </si>
  <si>
    <t>Краен срок:</t>
  </si>
  <si>
    <t>Надежда Маринова</t>
  </si>
  <si>
    <t>Срок</t>
  </si>
  <si>
    <t>Осветяване на дейности</t>
  </si>
  <si>
    <t>Таблиците по-долу съхраняват настройки и изчисления за падащия списък "Осветяване на дейности".
Всякакви промени могат да доведат до грешки или нарушена функционалност.</t>
  </si>
  <si>
    <t xml:space="preserve">     Тази седмица</t>
  </si>
  <si>
    <t xml:space="preserve">     Този месец</t>
  </si>
  <si>
    <t xml:space="preserve">     Това тримесечие</t>
  </si>
  <si>
    <t xml:space="preserve">     Тази година</t>
  </si>
  <si>
    <t xml:space="preserve">     Миналата седмица</t>
  </si>
  <si>
    <t xml:space="preserve">     Миналия месец</t>
  </si>
  <si>
    <t xml:space="preserve">     Миналото тримесечие</t>
  </si>
  <si>
    <t xml:space="preserve">     Миналата година</t>
  </si>
  <si>
    <t>Срок:</t>
  </si>
  <si>
    <t>Интервал:</t>
  </si>
  <si>
    <t>Начало:</t>
  </si>
  <si>
    <t>Край:</t>
  </si>
  <si>
    <t>Без осветяване</t>
  </si>
  <si>
    <t xml:space="preserve"> </t>
  </si>
  <si>
    <t>Проект 1</t>
  </si>
  <si>
    <t>Списък на предстоящите задачи на проекта</t>
  </si>
  <si>
    <t>Избрано осветяване:</t>
  </si>
  <si>
    <t>Осветяване на настройки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</si>
</sst>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[$-F800]dddd\,\ mmmm\ dd\,\ yyyy"/>
    <numFmt numFmtId="166" formatCode="#,##0.00\ &quot;лв.&quot;"/>
    <numFmt numFmtId="167" formatCode="[$-402]dddd\,\ dd\ mmmm\ yyyy\ &quot;г.&quot;;@"/>
    <numFmt numFmtId="169" formatCode="d\.m\.yyyy\ &quot;г.&quot;;@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6" fontId="0" fillId="2" borderId="0" xfId="1" applyNumberFormat="1" applyFont="1" applyFill="1" applyBorder="1" applyAlignment="1">
      <alignment horizontal="center" vertical="center"/>
    </xf>
    <xf numFmtId="167" fontId="6" fillId="5" borderId="1" xfId="0" applyNumberFormat="1" applyFont="1" applyFill="1" applyBorder="1" applyAlignment="1">
      <alignment horizontal="left" vertical="center" indent="1"/>
    </xf>
    <xf numFmtId="167" fontId="6" fillId="2" borderId="1" xfId="0" applyNumberFormat="1" applyFont="1" applyFill="1" applyBorder="1" applyAlignment="1">
      <alignment horizontal="left" vertical="center" indent="1"/>
    </xf>
    <xf numFmtId="167" fontId="6" fillId="4" borderId="1" xfId="0" applyNumberFormat="1" applyFont="1" applyFill="1" applyBorder="1" applyAlignment="1">
      <alignment horizontal="left" vertical="center" indent="1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169" fontId="3" fillId="2" borderId="2" xfId="0" applyNumberFormat="1" applyFont="1" applyFill="1" applyBorder="1" applyAlignment="1">
      <alignment horizontal="left"/>
    </xf>
    <xf numFmtId="169" fontId="0" fillId="2" borderId="0" xfId="0" applyNumberFormat="1" applyFont="1" applyFill="1" applyBorder="1" applyAlignment="1">
      <alignment horizontal="left" vertical="center" indent="1"/>
    </xf>
  </cellXfs>
  <cellStyles count="5">
    <cellStyle name="Валута" xfId="1" builtinId="4"/>
    <cellStyle name="Заглавие" xfId="3" builtinId="15" customBuiltin="1"/>
    <cellStyle name="Заглавие 1" xfId="4" builtinId="16" customBuiltin="1"/>
    <cellStyle name="Нормален" xfId="0" builtinId="0" customBuiltin="1"/>
    <cellStyle name="Процент" xfId="2" builtinId="5"/>
  </cellStyles>
  <dxfs count="14">
    <dxf>
      <numFmt numFmtId="169" formatCode="d\.m\.yyyy\ &quot;г.&quot;;@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numFmt numFmtId="166" formatCode="#,##0.00\ &quot;лв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66673</xdr:rowOff>
    </xdr:from>
    <xdr:to>
      <xdr:col>9</xdr:col>
      <xdr:colOff>600075</xdr:colOff>
      <xdr:row>14</xdr:row>
      <xdr:rowOff>142874</xdr:rowOff>
    </xdr:to>
    <xdr:sp macro="" textlink="">
      <xdr:nvSpPr>
        <xdr:cNvPr id="5" name="Съвет за филтриране и сортиране" descr="Click the drop down arrows in the table header row to filter or sort your project information" title="Tip"/>
        <xdr:cNvSpPr/>
      </xdr:nvSpPr>
      <xdr:spPr>
        <a:xfrm>
          <a:off x="8010525" y="2076448"/>
          <a:ext cx="1285875" cy="150495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az-Cyrl-AZ" sz="1000" b="1">
              <a:solidFill>
                <a:schemeClr val="accent1">
                  <a:lumMod val="50000"/>
                </a:schemeClr>
              </a:solidFill>
            </a:rPr>
            <a:t>СЪВЕТ: </a:t>
          </a:r>
          <a:r>
            <a:rPr lang="az-Cyrl-AZ" sz="1000" b="0">
              <a:solidFill>
                <a:schemeClr val="accent1">
                  <a:lumMod val="50000"/>
                </a:schemeClr>
              </a:solidFill>
            </a:rPr>
            <a:t>Щракнете върху стрелките за падащо меню в заглавния ред на таблицата, за да филтрирате или сортирате информацията на вашия проект. </a:t>
          </a:r>
          <a:endParaRPr lang="en-US" sz="1000" b="0">
            <a:solidFill>
              <a:schemeClr val="accent1">
                <a:lumMod val="50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тбл_Списък_на_предстоящите_задачи" displayName="тбл_Списък_на_предстоящите_задачи" ref="B9:G18">
  <autoFilter ref="B9:G18"/>
  <tableColumns count="6">
    <tableColumn id="2" name="Дейност" totalsRowDxfId="7"/>
    <tableColumn id="7" name="Срок" dataDxfId="0" totalsRowDxfId="6"/>
    <tableColumn id="4" name="Бюджет" dataDxfId="5" totalsRowDxfId="4"/>
    <tableColumn id="1" name="% изпълнен" totalsRowDxfId="3"/>
    <tableColumn id="6" name="Напредък" totalsRowDxfId="2">
      <calculatedColumnFormula>тбл_Списък_на_предстоящите_задачи[[#This Row],[% изпълнен]]</calculatedColumnFormula>
    </tableColumn>
    <tableColumn id="5" name="Забележки" totalsRowDxfId="1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Списък на предстоящите задачи на проекта" altTextSummary="Съхранява информация за проекта, като ''Дейност'', ''Срок'', ''Бюджет'', ''% изпълнен'', ''Напредък'' и ''Забележки''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/>
  </sheetViews>
  <sheetFormatPr defaultRowHeight="18.75" customHeight="1" x14ac:dyDescent="0.2"/>
  <cols>
    <col min="1" max="1" width="4" style="1" customWidth="1"/>
    <col min="2" max="2" width="20.42578125" style="1" customWidth="1"/>
    <col min="3" max="3" width="14.28515625" style="1" customWidth="1"/>
    <col min="4" max="4" width="13.5703125" style="1" customWidth="1"/>
    <col min="5" max="5" width="15.85546875" style="1" customWidth="1"/>
    <col min="6" max="6" width="15" style="1" customWidth="1"/>
    <col min="7" max="7" width="34.140625" style="1" customWidth="1"/>
    <col min="8" max="8" width="4" style="1" customWidth="1"/>
    <col min="9" max="16384" width="9.140625" style="1"/>
  </cols>
  <sheetData>
    <row r="1" spans="2:8" ht="18.75" customHeight="1" x14ac:dyDescent="0.2">
      <c r="H1" s="1" t="s">
        <v>36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36</v>
      </c>
    </row>
    <row r="3" spans="2:8" ht="35.25" customHeight="1" x14ac:dyDescent="0.45">
      <c r="B3" s="23" t="s">
        <v>38</v>
      </c>
    </row>
    <row r="5" spans="2:8" ht="18.75" customHeight="1" x14ac:dyDescent="0.2">
      <c r="B5" s="6" t="s">
        <v>17</v>
      </c>
      <c r="E5" s="6" t="s">
        <v>18</v>
      </c>
      <c r="G5" s="5" t="s">
        <v>21</v>
      </c>
    </row>
    <row r="6" spans="2:8" s="2" customFormat="1" ht="19.5" customHeight="1" x14ac:dyDescent="0.2">
      <c r="B6" s="25" t="s">
        <v>19</v>
      </c>
      <c r="C6" s="11"/>
      <c r="D6" s="12"/>
      <c r="E6" s="39">
        <f ca="1">TODAY()+95</f>
        <v>41327</v>
      </c>
      <c r="F6" s="11"/>
      <c r="G6" s="24" t="s">
        <v>35</v>
      </c>
    </row>
    <row r="8" spans="2:8" s="2" customFormat="1" ht="24" customHeight="1" x14ac:dyDescent="0.2">
      <c r="B8" s="37" t="s">
        <v>37</v>
      </c>
      <c r="C8" s="37"/>
      <c r="D8" s="1"/>
      <c r="E8" s="1"/>
      <c r="F8" s="1"/>
      <c r="G8" s="1"/>
    </row>
    <row r="9" spans="2:8" ht="18.75" customHeight="1" x14ac:dyDescent="0.2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2:8" ht="18.75" customHeight="1" x14ac:dyDescent="0.2">
      <c r="B10" s="13" t="s">
        <v>4</v>
      </c>
      <c r="C10" s="40">
        <f t="shared" ref="C10" ca="1" si="0">TODAY()-90</f>
        <v>41142</v>
      </c>
      <c r="D10" s="33">
        <v>476</v>
      </c>
      <c r="E10" s="15">
        <v>0.25</v>
      </c>
      <c r="F10" s="15">
        <f>тбл_Списък_на_предстоящите_задачи[[#This Row],[% изпълнен]]</f>
        <v>0.25</v>
      </c>
      <c r="G10" s="13"/>
    </row>
    <row r="11" spans="2:8" ht="18.75" customHeight="1" x14ac:dyDescent="0.2">
      <c r="B11" s="13" t="s">
        <v>5</v>
      </c>
      <c r="C11" s="40">
        <f ca="1">TODAY()-2</f>
        <v>41230</v>
      </c>
      <c r="D11" s="33">
        <v>301</v>
      </c>
      <c r="E11" s="15">
        <v>0.1</v>
      </c>
      <c r="F11" s="15">
        <f>тбл_Списък_на_предстоящите_задачи[[#This Row],[% изпълнен]]</f>
        <v>0.1</v>
      </c>
      <c r="G11" s="13"/>
    </row>
    <row r="12" spans="2:8" ht="18.75" customHeight="1" x14ac:dyDescent="0.2">
      <c r="B12" s="13" t="s">
        <v>12</v>
      </c>
      <c r="C12" s="40">
        <f ca="1">TODAY()-7</f>
        <v>41225</v>
      </c>
      <c r="D12" s="33">
        <v>429</v>
      </c>
      <c r="E12" s="15">
        <v>0</v>
      </c>
      <c r="F12" s="15">
        <f>тбл_Списък_на_предстоящите_задачи[[#This Row],[% изпълнен]]</f>
        <v>0</v>
      </c>
      <c r="G12" s="13"/>
    </row>
    <row r="13" spans="2:8" ht="18.75" customHeight="1" x14ac:dyDescent="0.2">
      <c r="B13" s="13" t="s">
        <v>13</v>
      </c>
      <c r="C13" s="40">
        <f ca="1">TODAY()+20</f>
        <v>41252</v>
      </c>
      <c r="D13" s="33">
        <v>332</v>
      </c>
      <c r="E13" s="15">
        <v>0.7</v>
      </c>
      <c r="F13" s="15">
        <f>тбл_Списък_на_предстоящите_задачи[[#This Row],[% изпълнен]]</f>
        <v>0.7</v>
      </c>
      <c r="G13" s="13"/>
    </row>
    <row r="14" spans="2:8" ht="18.75" customHeight="1" x14ac:dyDescent="0.2">
      <c r="B14" s="13" t="s">
        <v>14</v>
      </c>
      <c r="C14" s="40">
        <f ca="1">TODAY()+40</f>
        <v>41272</v>
      </c>
      <c r="D14" s="33">
        <v>471</v>
      </c>
      <c r="E14" s="15">
        <v>0.1</v>
      </c>
      <c r="F14" s="15">
        <f>тбл_Списък_на_предстоящите_задачи[[#This Row],[% изпълнен]]</f>
        <v>0.1</v>
      </c>
      <c r="G14" s="13"/>
    </row>
    <row r="15" spans="2:8" ht="18.75" customHeight="1" x14ac:dyDescent="0.2">
      <c r="B15" s="13" t="s">
        <v>15</v>
      </c>
      <c r="C15" s="40">
        <f ca="1">TODAY()+45</f>
        <v>41277</v>
      </c>
      <c r="D15" s="33">
        <v>418</v>
      </c>
      <c r="E15" s="15">
        <v>1</v>
      </c>
      <c r="F15" s="15">
        <f>тбл_Списък_на_предстоящите_задачи[[#This Row],[% изпълнен]]</f>
        <v>1</v>
      </c>
      <c r="G15" s="13"/>
    </row>
    <row r="16" spans="2:8" ht="18.75" customHeight="1" x14ac:dyDescent="0.2">
      <c r="B16" s="13" t="s">
        <v>6</v>
      </c>
      <c r="C16" s="40">
        <f ca="1">TODAY()+55</f>
        <v>41287</v>
      </c>
      <c r="D16" s="33">
        <v>150</v>
      </c>
      <c r="E16" s="15">
        <v>0</v>
      </c>
      <c r="F16" s="15">
        <f>тбл_Списък_на_предстоящите_задачи[[#This Row],[% изпълнен]]</f>
        <v>0</v>
      </c>
      <c r="G16" s="13" t="s">
        <v>16</v>
      </c>
    </row>
    <row r="17" spans="2:7" ht="18.75" customHeight="1" x14ac:dyDescent="0.2">
      <c r="B17" s="13" t="s">
        <v>7</v>
      </c>
      <c r="C17" s="40">
        <f ca="1">TODAY()+70</f>
        <v>41302</v>
      </c>
      <c r="D17" s="33">
        <v>330</v>
      </c>
      <c r="E17" s="15">
        <v>0.25</v>
      </c>
      <c r="F17" s="15">
        <f>тбл_Списък_на_предстоящите_задачи[[#This Row],[% изпълнен]]</f>
        <v>0.25</v>
      </c>
      <c r="G17" s="13"/>
    </row>
    <row r="18" spans="2:7" ht="18.75" customHeight="1" x14ac:dyDescent="0.2">
      <c r="B18" s="13" t="s">
        <v>8</v>
      </c>
      <c r="C18" s="40">
        <f ca="1">TODAY()+90</f>
        <v>41322</v>
      </c>
      <c r="D18" s="33">
        <v>353</v>
      </c>
      <c r="E18" s="15">
        <v>0.5</v>
      </c>
      <c r="F18" s="15">
        <f>тбл_Списък_на_предстоящите_задачи[[#This Row],[% изпълнен]]</f>
        <v>0.5</v>
      </c>
      <c r="G18" s="13"/>
    </row>
  </sheetData>
  <mergeCells count="1">
    <mergeCell ref="B8:C8"/>
  </mergeCells>
  <conditionalFormatting sqref="B10:G18">
    <cfRule type="expression" dxfId="8" priority="13">
      <formula>($C10&gt;=valHStart)*($C10&lt;=valHEnd)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во_маркиране_на_задачи_за_изпълнение_1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defaultRowHeight="18.75" customHeight="1" x14ac:dyDescent="0.2"/>
  <cols>
    <col min="1" max="1" width="4" style="4" customWidth="1"/>
    <col min="2" max="2" width="24.28515625" style="4" customWidth="1"/>
    <col min="3" max="3" width="40" style="4" customWidth="1"/>
    <col min="4" max="4" width="32.28515625" style="4" customWidth="1"/>
    <col min="5" max="5" width="38.425781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36</v>
      </c>
    </row>
    <row r="3" spans="2:6" ht="30" customHeight="1" x14ac:dyDescent="0.35">
      <c r="B3" s="8" t="s">
        <v>40</v>
      </c>
      <c r="C3" s="7"/>
      <c r="D3" s="7"/>
      <c r="E3" s="7"/>
    </row>
    <row r="4" spans="2:6" ht="37.5" customHeight="1" x14ac:dyDescent="0.2">
      <c r="B4" s="38" t="s">
        <v>22</v>
      </c>
      <c r="C4" s="38"/>
      <c r="D4" s="38"/>
      <c r="E4" s="38"/>
    </row>
    <row r="5" spans="2:6" s="9" customFormat="1" ht="18.75" customHeight="1" x14ac:dyDescent="0.2">
      <c r="B5" s="16" t="s">
        <v>35</v>
      </c>
      <c r="C5" s="17"/>
      <c r="D5" s="17"/>
      <c r="E5" s="18" t="str">
        <f>B5</f>
        <v>Без осветяване</v>
      </c>
    </row>
    <row r="6" spans="2:6" s="9" customFormat="1" ht="18.75" customHeight="1" x14ac:dyDescent="0.2">
      <c r="B6" s="26" t="s">
        <v>32</v>
      </c>
      <c r="C6" s="27" t="s">
        <v>33</v>
      </c>
      <c r="D6" s="28" t="s">
        <v>34</v>
      </c>
      <c r="E6" s="29" t="s">
        <v>31</v>
      </c>
    </row>
    <row r="7" spans="2:6" s="9" customFormat="1" ht="18.75" customHeight="1" x14ac:dyDescent="0.2">
      <c r="B7" s="16" t="s">
        <v>23</v>
      </c>
      <c r="C7" s="34">
        <f ca="1">TODAY()-WEEKDAY(TODAY(),2)+1</f>
        <v>41232</v>
      </c>
      <c r="D7" s="34">
        <f ca="1">C7+6</f>
        <v>41238</v>
      </c>
      <c r="E7" s="18" t="str">
        <f ca="1">B7&amp;" ["&amp;TEXT(C7,"d mmm")&amp;" - "&amp;TEXT(D7,"d mmm")&amp;"]"</f>
        <v xml:space="preserve">     Тази седмица [19 ное - 25 ное]</v>
      </c>
    </row>
    <row r="8" spans="2:6" s="9" customFormat="1" ht="18.75" customHeight="1" x14ac:dyDescent="0.2">
      <c r="B8" s="19" t="s">
        <v>24</v>
      </c>
      <c r="C8" s="35">
        <f ca="1">EOMONTH(TODAY(),-1)+1</f>
        <v>41214</v>
      </c>
      <c r="D8" s="35">
        <f ca="1">EDATE(C8,1)-1</f>
        <v>41243</v>
      </c>
      <c r="E8" s="20" t="str">
        <f ca="1">B8&amp;" ["&amp;TEXT(C8,"d")&amp;" - "&amp;TEXT(D8,"d, mmm")&amp;"]"</f>
        <v xml:space="preserve">     Този месец [1 - 30, ное]</v>
      </c>
    </row>
    <row r="9" spans="2:6" s="9" customFormat="1" ht="18.75" customHeight="1" x14ac:dyDescent="0.2">
      <c r="B9" s="16" t="s">
        <v>25</v>
      </c>
      <c r="C9" s="34">
        <f ca="1">DATE(YEAR(TODAY()),INT(MONTH(TODAY())/3)+1,1)</f>
        <v>41000</v>
      </c>
      <c r="D9" s="34">
        <f ca="1">EDATE(C9,4)-1</f>
        <v>41121</v>
      </c>
      <c r="E9" s="18" t="str">
        <f ca="1">B9&amp;" ["&amp;TEXT(C9,"d mmm")&amp;" - "&amp;TEXT(D9,"d mmm")&amp;"]"</f>
        <v xml:space="preserve">     Това тримесечие [1 апр - 31 юли]</v>
      </c>
    </row>
    <row r="10" spans="2:6" s="9" customFormat="1" ht="18.75" customHeight="1" x14ac:dyDescent="0.2">
      <c r="B10" s="19" t="s">
        <v>26</v>
      </c>
      <c r="C10" s="35">
        <f ca="1">DATE(YEAR(TODAY()),1,1)</f>
        <v>40909</v>
      </c>
      <c r="D10" s="35">
        <f ca="1">EDATE(C10,12)-1</f>
        <v>41274</v>
      </c>
      <c r="E10" s="20" t="str">
        <f ca="1">B10&amp;" ["&amp;TEXT(C10,"yyyy")&amp;"]"</f>
        <v xml:space="preserve">     Тази година [2012]</v>
      </c>
    </row>
    <row r="11" spans="2:6" s="9" customFormat="1" ht="18.75" customHeight="1" x14ac:dyDescent="0.2">
      <c r="B11" s="30" t="s">
        <v>32</v>
      </c>
      <c r="C11" s="34"/>
      <c r="D11" s="34"/>
      <c r="E11" s="31" t="str">
        <f>B11</f>
        <v>Интервал:</v>
      </c>
    </row>
    <row r="12" spans="2:6" s="9" customFormat="1" ht="18.75" customHeight="1" x14ac:dyDescent="0.2">
      <c r="B12" s="19" t="s">
        <v>27</v>
      </c>
      <c r="C12" s="35">
        <f ca="1">C7-7</f>
        <v>41225</v>
      </c>
      <c r="D12" s="35">
        <f ca="1">C12+6</f>
        <v>41231</v>
      </c>
      <c r="E12" s="20" t="str">
        <f ca="1">B12&amp;" ["&amp;TEXT(C12,"d mmm")&amp;" - "&amp;TEXT(D12,"d mmm")&amp;"]"</f>
        <v xml:space="preserve">     Миналата седмица [12 ное - 18 ное]</v>
      </c>
    </row>
    <row r="13" spans="2:6" s="9" customFormat="1" ht="18.75" customHeight="1" x14ac:dyDescent="0.2">
      <c r="B13" s="16" t="s">
        <v>28</v>
      </c>
      <c r="C13" s="34">
        <f ca="1">EDATE(C8,-1)</f>
        <v>41183</v>
      </c>
      <c r="D13" s="34">
        <f ca="1">EDATE(C13,1)-1</f>
        <v>41213</v>
      </c>
      <c r="E13" s="18" t="str">
        <f ca="1">B13&amp;" ["&amp;TEXT(C13,"d")&amp;" - "&amp;TEXT(D13,"d, mmm")&amp;"]"</f>
        <v xml:space="preserve">     Миналия месец [1 - 31, окт]</v>
      </c>
    </row>
    <row r="14" spans="2:6" s="9" customFormat="1" ht="18.75" customHeight="1" x14ac:dyDescent="0.2">
      <c r="B14" s="19" t="s">
        <v>29</v>
      </c>
      <c r="C14" s="35">
        <f ca="1">EDATE(C9,-3)</f>
        <v>40909</v>
      </c>
      <c r="D14" s="35">
        <f ca="1">EDATE(C14,3)-1</f>
        <v>40999</v>
      </c>
      <c r="E14" s="20" t="str">
        <f ca="1">B14&amp;" ["&amp;TEXT(C14,"d mmm")&amp;" - "&amp;TEXT(D14,"d mmm")&amp;"]"</f>
        <v xml:space="preserve">     Миналото тримесечие [1 яну - 31 мар]</v>
      </c>
    </row>
    <row r="15" spans="2:6" s="9" customFormat="1" ht="18.75" customHeight="1" x14ac:dyDescent="0.2">
      <c r="B15" s="16" t="s">
        <v>30</v>
      </c>
      <c r="C15" s="34">
        <f ca="1">EDATE(C10,-12)</f>
        <v>40544</v>
      </c>
      <c r="D15" s="34">
        <f ca="1">EDATE(C15,12)-1</f>
        <v>40908</v>
      </c>
      <c r="E15" s="18" t="str">
        <f>B15</f>
        <v xml:space="preserve">     Миналата година</v>
      </c>
    </row>
    <row r="16" spans="2:6" ht="18.75" customHeight="1" x14ac:dyDescent="0.2">
      <c r="B16" s="19"/>
      <c r="C16" s="35"/>
      <c r="D16" s="35"/>
      <c r="E16" s="20"/>
    </row>
    <row r="17" spans="2:5" ht="18.75" customHeight="1" x14ac:dyDescent="0.2">
      <c r="B17" s="32" t="s">
        <v>39</v>
      </c>
      <c r="C17" s="22">
        <f>IFERROR(MATCH(Маркиране_на_дейности,во_маркиране_на_задачи_за_изпълнение_1,0),"")</f>
        <v>1</v>
      </c>
      <c r="D17" s="22" t="str">
        <f>Маркиране_на_дейности</f>
        <v>Без осветяване</v>
      </c>
      <c r="E17" s="22" t="b">
        <f>ISNUMBER(INDEX($C$6:$C$15,C17))</f>
        <v>0</v>
      </c>
    </row>
    <row r="18" spans="2:5" ht="18.75" customHeight="1" x14ac:dyDescent="0.2">
      <c r="B18" s="19" t="s">
        <v>10</v>
      </c>
      <c r="C18" s="35" t="str">
        <f>IFERROR(IF(C17=1,"",IF(E17,INDEX($C$6:$C$15,$C$17),"")),"")</f>
        <v/>
      </c>
      <c r="D18" s="20"/>
      <c r="E18" s="20"/>
    </row>
    <row r="19" spans="2:5" ht="18.75" customHeight="1" x14ac:dyDescent="0.2">
      <c r="B19" s="21" t="s">
        <v>11</v>
      </c>
      <c r="C19" s="36" t="str">
        <f>IFERROR(IF(C17=1,"",IF(E17,INDEX($D$6:$D$15,$C$17),"")),"")</f>
        <v/>
      </c>
      <c r="D19" s="22"/>
      <c r="E19" s="22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fc403f3-6638-4b0f-a325-695180172705" xsi:nil="true"/>
    <AssetExpire xmlns="4fc403f3-6638-4b0f-a325-695180172705">2029-01-01T08:00:00+00:00</AssetExpire>
    <CampaignTagsTaxHTField0 xmlns="4fc403f3-6638-4b0f-a325-695180172705">
      <Terms xmlns="http://schemas.microsoft.com/office/infopath/2007/PartnerControls"/>
    </CampaignTagsTaxHTField0>
    <IntlLangReviewDate xmlns="4fc403f3-6638-4b0f-a325-695180172705" xsi:nil="true"/>
    <TPFriendlyName xmlns="4fc403f3-6638-4b0f-a325-695180172705" xsi:nil="true"/>
    <IntlLangReview xmlns="4fc403f3-6638-4b0f-a325-695180172705">false</IntlLangReview>
    <LocLastLocAttemptVersionLookup xmlns="4fc403f3-6638-4b0f-a325-695180172705">845884</LocLastLocAttemptVersionLookup>
    <PolicheckWords xmlns="4fc403f3-6638-4b0f-a325-695180172705" xsi:nil="true"/>
    <SubmitterId xmlns="4fc403f3-6638-4b0f-a325-695180172705" xsi:nil="true"/>
    <AcquiredFrom xmlns="4fc403f3-6638-4b0f-a325-695180172705">Internal MS</AcquiredFrom>
    <EditorialStatus xmlns="4fc403f3-6638-4b0f-a325-695180172705" xsi:nil="true"/>
    <Markets xmlns="4fc403f3-6638-4b0f-a325-695180172705"/>
    <OriginAsset xmlns="4fc403f3-6638-4b0f-a325-695180172705" xsi:nil="true"/>
    <AssetStart xmlns="4fc403f3-6638-4b0f-a325-695180172705">2012-06-28T22:28:16+00:00</AssetStart>
    <FriendlyTitle xmlns="4fc403f3-6638-4b0f-a325-695180172705" xsi:nil="true"/>
    <MarketSpecific xmlns="4fc403f3-6638-4b0f-a325-695180172705">false</MarketSpecific>
    <TPNamespace xmlns="4fc403f3-6638-4b0f-a325-695180172705" xsi:nil="true"/>
    <PublishStatusLookup xmlns="4fc403f3-6638-4b0f-a325-695180172705">
      <Value>225511</Value>
    </PublishStatusLookup>
    <APAuthor xmlns="4fc403f3-6638-4b0f-a325-695180172705">
      <UserInfo>
        <DisplayName/>
        <AccountId>2566</AccountId>
        <AccountType/>
      </UserInfo>
    </APAuthor>
    <TPCommandLine xmlns="4fc403f3-6638-4b0f-a325-695180172705" xsi:nil="true"/>
    <IntlLangReviewer xmlns="4fc403f3-6638-4b0f-a325-695180172705" xsi:nil="true"/>
    <OpenTemplate xmlns="4fc403f3-6638-4b0f-a325-695180172705">true</OpenTemplate>
    <CSXSubmissionDate xmlns="4fc403f3-6638-4b0f-a325-695180172705" xsi:nil="true"/>
    <TaxCatchAll xmlns="4fc403f3-6638-4b0f-a325-695180172705"/>
    <Manager xmlns="4fc403f3-6638-4b0f-a325-695180172705" xsi:nil="true"/>
    <NumericId xmlns="4fc403f3-6638-4b0f-a325-695180172705" xsi:nil="true"/>
    <ParentAssetId xmlns="4fc403f3-6638-4b0f-a325-695180172705" xsi:nil="true"/>
    <OriginalSourceMarket xmlns="4fc403f3-6638-4b0f-a325-695180172705">english</OriginalSourceMarket>
    <ApprovalStatus xmlns="4fc403f3-6638-4b0f-a325-695180172705">InProgress</ApprovalStatus>
    <TPComponent xmlns="4fc403f3-6638-4b0f-a325-695180172705" xsi:nil="true"/>
    <EditorialTags xmlns="4fc403f3-6638-4b0f-a325-695180172705" xsi:nil="true"/>
    <TPExecutable xmlns="4fc403f3-6638-4b0f-a325-695180172705" xsi:nil="true"/>
    <TPLaunchHelpLink xmlns="4fc403f3-6638-4b0f-a325-695180172705" xsi:nil="true"/>
    <LocComments xmlns="4fc403f3-6638-4b0f-a325-695180172705" xsi:nil="true"/>
    <LocRecommendedHandoff xmlns="4fc403f3-6638-4b0f-a325-695180172705" xsi:nil="true"/>
    <SourceTitle xmlns="4fc403f3-6638-4b0f-a325-695180172705" xsi:nil="true"/>
    <CSXUpdate xmlns="4fc403f3-6638-4b0f-a325-695180172705">false</CSXUpdate>
    <IntlLocPriority xmlns="4fc403f3-6638-4b0f-a325-695180172705" xsi:nil="true"/>
    <UAProjectedTotalWords xmlns="4fc403f3-6638-4b0f-a325-695180172705" xsi:nil="true"/>
    <AssetType xmlns="4fc403f3-6638-4b0f-a325-695180172705" xsi:nil="true"/>
    <MachineTranslated xmlns="4fc403f3-6638-4b0f-a325-695180172705">false</MachineTranslated>
    <OutputCachingOn xmlns="4fc403f3-6638-4b0f-a325-695180172705">false</OutputCachingOn>
    <TemplateStatus xmlns="4fc403f3-6638-4b0f-a325-695180172705">Complete</TemplateStatus>
    <IsSearchable xmlns="4fc403f3-6638-4b0f-a325-695180172705">false</IsSearchable>
    <ContentItem xmlns="4fc403f3-6638-4b0f-a325-695180172705" xsi:nil="true"/>
    <HandoffToMSDN xmlns="4fc403f3-6638-4b0f-a325-695180172705" xsi:nil="true"/>
    <ShowIn xmlns="4fc403f3-6638-4b0f-a325-695180172705">Show everywhere</ShowIn>
    <ThumbnailAssetId xmlns="4fc403f3-6638-4b0f-a325-695180172705" xsi:nil="true"/>
    <UALocComments xmlns="4fc403f3-6638-4b0f-a325-695180172705" xsi:nil="true"/>
    <UALocRecommendation xmlns="4fc403f3-6638-4b0f-a325-695180172705">Localize</UALocRecommendation>
    <LastModifiedDateTime xmlns="4fc403f3-6638-4b0f-a325-695180172705" xsi:nil="true"/>
    <LegacyData xmlns="4fc403f3-6638-4b0f-a325-695180172705" xsi:nil="true"/>
    <LocManualTestRequired xmlns="4fc403f3-6638-4b0f-a325-695180172705">false</LocManualTestRequired>
    <LocMarketGroupTiers2 xmlns="4fc403f3-6638-4b0f-a325-695180172705" xsi:nil="true"/>
    <ClipArtFilename xmlns="4fc403f3-6638-4b0f-a325-695180172705" xsi:nil="true"/>
    <TPApplication xmlns="4fc403f3-6638-4b0f-a325-695180172705" xsi:nil="true"/>
    <CSXHash xmlns="4fc403f3-6638-4b0f-a325-695180172705" xsi:nil="true"/>
    <DirectSourceMarket xmlns="4fc403f3-6638-4b0f-a325-695180172705">english</DirectSourceMarket>
    <PrimaryImageGen xmlns="4fc403f3-6638-4b0f-a325-695180172705">false</PrimaryImageGen>
    <PlannedPubDate xmlns="4fc403f3-6638-4b0f-a325-695180172705" xsi:nil="true"/>
    <CSXSubmissionMarket xmlns="4fc403f3-6638-4b0f-a325-695180172705" xsi:nil="true"/>
    <Downloads xmlns="4fc403f3-6638-4b0f-a325-695180172705">0</Downloads>
    <ArtSampleDocs xmlns="4fc403f3-6638-4b0f-a325-695180172705" xsi:nil="true"/>
    <TrustLevel xmlns="4fc403f3-6638-4b0f-a325-695180172705">1 Microsoft Managed Content</TrustLevel>
    <BlockPublish xmlns="4fc403f3-6638-4b0f-a325-695180172705">false</BlockPublish>
    <TPLaunchHelpLinkType xmlns="4fc403f3-6638-4b0f-a325-695180172705">Template</TPLaunchHelpLinkType>
    <LocalizationTagsTaxHTField0 xmlns="4fc403f3-6638-4b0f-a325-695180172705">
      <Terms xmlns="http://schemas.microsoft.com/office/infopath/2007/PartnerControls"/>
    </LocalizationTagsTaxHTField0>
    <BusinessGroup xmlns="4fc403f3-6638-4b0f-a325-695180172705" xsi:nil="true"/>
    <Providers xmlns="4fc403f3-6638-4b0f-a325-695180172705" xsi:nil="true"/>
    <TemplateTemplateType xmlns="4fc403f3-6638-4b0f-a325-695180172705">Excel Spreadsheet Template</TemplateTemplateType>
    <TimesCloned xmlns="4fc403f3-6638-4b0f-a325-695180172705" xsi:nil="true"/>
    <TPAppVersion xmlns="4fc403f3-6638-4b0f-a325-695180172705" xsi:nil="true"/>
    <VoteCount xmlns="4fc403f3-6638-4b0f-a325-695180172705" xsi:nil="true"/>
    <FeatureTagsTaxHTField0 xmlns="4fc403f3-6638-4b0f-a325-695180172705">
      <Terms xmlns="http://schemas.microsoft.com/office/infopath/2007/PartnerControls"/>
    </FeatureTagsTaxHTField0>
    <Provider xmlns="4fc403f3-6638-4b0f-a325-695180172705" xsi:nil="true"/>
    <UACurrentWords xmlns="4fc403f3-6638-4b0f-a325-695180172705" xsi:nil="true"/>
    <AssetId xmlns="4fc403f3-6638-4b0f-a325-695180172705">TP102929978</AssetId>
    <TPClientViewer xmlns="4fc403f3-6638-4b0f-a325-695180172705" xsi:nil="true"/>
    <DSATActionTaken xmlns="4fc403f3-6638-4b0f-a325-695180172705" xsi:nil="true"/>
    <APEditor xmlns="4fc403f3-6638-4b0f-a325-695180172705">
      <UserInfo>
        <DisplayName/>
        <AccountId xsi:nil="true"/>
        <AccountType/>
      </UserInfo>
    </APEditor>
    <TPInstallLocation xmlns="4fc403f3-6638-4b0f-a325-695180172705" xsi:nil="true"/>
    <OOCacheId xmlns="4fc403f3-6638-4b0f-a325-695180172705" xsi:nil="true"/>
    <IsDeleted xmlns="4fc403f3-6638-4b0f-a325-695180172705">false</IsDeleted>
    <PublishTargets xmlns="4fc403f3-6638-4b0f-a325-695180172705">OfficeOnlineVNext</PublishTargets>
    <ApprovalLog xmlns="4fc403f3-6638-4b0f-a325-695180172705" xsi:nil="true"/>
    <BugNumber xmlns="4fc403f3-6638-4b0f-a325-695180172705" xsi:nil="true"/>
    <CrawlForDependencies xmlns="4fc403f3-6638-4b0f-a325-695180172705">false</CrawlForDependencies>
    <InternalTagsTaxHTField0 xmlns="4fc403f3-6638-4b0f-a325-695180172705">
      <Terms xmlns="http://schemas.microsoft.com/office/infopath/2007/PartnerControls"/>
    </InternalTagsTaxHTField0>
    <LastHandOff xmlns="4fc403f3-6638-4b0f-a325-695180172705" xsi:nil="true"/>
    <Milestone xmlns="4fc403f3-6638-4b0f-a325-695180172705" xsi:nil="true"/>
    <OriginalRelease xmlns="4fc403f3-6638-4b0f-a325-695180172705">15</OriginalRelease>
    <RecommendationsModifier xmlns="4fc403f3-6638-4b0f-a325-695180172705" xsi:nil="true"/>
    <ScenarioTagsTaxHTField0 xmlns="4fc403f3-6638-4b0f-a325-695180172705">
      <Terms xmlns="http://schemas.microsoft.com/office/infopath/2007/PartnerControls"/>
    </ScenarioTagsTaxHTField0>
    <UANotes xmlns="4fc403f3-6638-4b0f-a325-69518017270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F9C745-E09A-4668-8378-93EF7953239B}"/>
</file>

<file path=customXml/itemProps2.xml><?xml version="1.0" encoding="utf-8"?>
<ds:datastoreItem xmlns:ds="http://schemas.openxmlformats.org/officeDocument/2006/customXml" ds:itemID="{CF14A3F8-E631-45ED-BAB0-F6B4C56D5460}"/>
</file>

<file path=customXml/itemProps3.xml><?xml version="1.0" encoding="utf-8"?>
<ds:datastoreItem xmlns:ds="http://schemas.openxmlformats.org/officeDocument/2006/customXml" ds:itemID="{82BC6CCA-62AD-4674-A23B-4A7007F16A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Проект 1 – списък на задачите</vt:lpstr>
      <vt:lpstr>Настройки и изчисления</vt:lpstr>
      <vt:lpstr>valHEnd</vt:lpstr>
      <vt:lpstr>valHStart</vt:lpstr>
      <vt:lpstr>во_маркиране_на_задачи_за_изпълнение_1</vt:lpstr>
      <vt:lpstr>Маркиране_на_дейности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2012-06-20T19:13:14Z</dcterms:created>
  <dcterms:modified xsi:type="dcterms:W3CDTF">2012-11-19T11:58:08Z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0x01010077D6477B49DEA6468EC6760640DBD86104009BBABD6BD604BA4782DF6C0D22726446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