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4AE2440D-DACB-437E-A917-16CF59550EF8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Depósitos" sheetId="1" r:id="rId1"/>
    <sheet name="Levantamentos" sheetId="2" r:id="rId2"/>
  </sheets>
  <definedNames>
    <definedName name="Ano">Depósitos!$D$4</definedName>
    <definedName name="Depósitos_total">Depósitos[[#Totals],[montante]]</definedName>
    <definedName name="Levantamentos_total">Cheques[[#Totals],[montante]]</definedName>
    <definedName name="Mês">Depósitos!$D$2</definedName>
    <definedName name="RegiãoDeTítuloDaColuna1..F2.1">Depósitos!$D$1</definedName>
    <definedName name="RegiãoDeTítuloDaColuna2..F4.1">Depósitos!$D$3</definedName>
    <definedName name="SaldoFinal">Depósitos!$E$2</definedName>
    <definedName name="Segmentação_de_dados_descrição">#N/A</definedName>
    <definedName name="Segmentação_de_dados_para1">#N/A</definedName>
    <definedName name="TítuloDaColuna1">Depósitos[[#Headers],[n.º do depósito]]</definedName>
    <definedName name="TítuloDaColuna2">Cheques[[#Headers],[tipo]]</definedName>
    <definedName name="_xlnm.Print_Titles" localSheetId="0">Depósitos!$6:$6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</extLst>
</workbook>
</file>

<file path=xl/calcChain.xml><?xml version="1.0" encoding="utf-8"?>
<calcChain xmlns="http://schemas.openxmlformats.org/spreadsheetml/2006/main">
  <c r="B9" i="1" l="1"/>
  <c r="E4" i="1"/>
  <c r="F4" i="1"/>
  <c r="C3" i="2" l="1"/>
  <c r="C4" i="2"/>
  <c r="C5" i="2"/>
  <c r="C6" i="2"/>
  <c r="C7" i="2"/>
  <c r="C7" i="1"/>
  <c r="C8" i="1"/>
  <c r="C9" i="1"/>
  <c r="C10" i="1"/>
  <c r="D2" i="1" l="1"/>
  <c r="D4" i="1"/>
  <c r="D8" i="2"/>
  <c r="B7" i="1" l="1"/>
  <c r="B8" i="1"/>
  <c r="B10" i="1"/>
  <c r="D11" i="1" l="1"/>
  <c r="F2" i="1" l="1"/>
</calcChain>
</file>

<file path=xl/sharedStrings.xml><?xml version="1.0" encoding="utf-8"?>
<sst xmlns="http://schemas.openxmlformats.org/spreadsheetml/2006/main" count="44" uniqueCount="32">
  <si>
    <t>extrato
bancário
mensal</t>
  </si>
  <si>
    <t>depósitos</t>
  </si>
  <si>
    <t>n.º do depósito</t>
  </si>
  <si>
    <t>TOTAL</t>
  </si>
  <si>
    <t>data</t>
  </si>
  <si>
    <t>MÊS</t>
  </si>
  <si>
    <t>ANO</t>
  </si>
  <si>
    <t>montante</t>
  </si>
  <si>
    <t>SALDO ANTERIOR</t>
  </si>
  <si>
    <t>SALDO FINAL</t>
  </si>
  <si>
    <t>descrição</t>
  </si>
  <si>
    <t>tarefa 1, cheque 1</t>
  </si>
  <si>
    <t>tarefa 2, cheque 1</t>
  </si>
  <si>
    <t>tarefa 1, cheque 2</t>
  </si>
  <si>
    <t>tarefa 2, cheque 2</t>
  </si>
  <si>
    <t>TOTAL DE DEPÓSITOS</t>
  </si>
  <si>
    <t>TOTAL DE LEVANTAMENTOS</t>
  </si>
  <si>
    <t>conciliado</t>
  </si>
  <si>
    <t>sim</t>
  </si>
  <si>
    <t>levantamentos</t>
  </si>
  <si>
    <t>tipo</t>
  </si>
  <si>
    <t>cheque 1001</t>
  </si>
  <si>
    <t>cheque 1002</t>
  </si>
  <si>
    <t>cheque 1003</t>
  </si>
  <si>
    <t>débito</t>
  </si>
  <si>
    <t>Multibanco</t>
  </si>
  <si>
    <t>para</t>
  </si>
  <si>
    <t>eletricidade</t>
  </si>
  <si>
    <t>água/saneamento/lixo</t>
  </si>
  <si>
    <t>hipoteca</t>
  </si>
  <si>
    <t>mercearia</t>
  </si>
  <si>
    <t>dinheiro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</si>
</sst>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0_ ;\-0\ "/>
  </numFmts>
  <fonts count="8" x14ac:knownFonts="1">
    <font>
      <sz val="11"/>
      <color theme="1"/>
      <name val="Trebuchet MS"/>
      <family val="2"/>
      <scheme val="minor"/>
    </font>
    <font>
      <sz val="18"/>
      <color theme="5"/>
      <name val="Euphemia"/>
      <family val="2"/>
      <scheme val="major"/>
    </font>
    <font>
      <sz val="25"/>
      <color theme="1" tint="0.34998626667073579"/>
      <name val="Euphemia"/>
      <family val="2"/>
      <scheme val="major"/>
    </font>
    <font>
      <sz val="10"/>
      <color theme="1"/>
      <name val="Trebuchet MS"/>
      <family val="2"/>
      <scheme val="minor"/>
    </font>
    <font>
      <sz val="11"/>
      <color theme="1" tint="0.34998626667073579"/>
      <name val="Euphemia"/>
      <family val="2"/>
      <scheme val="major"/>
    </font>
    <font>
      <sz val="11"/>
      <color theme="1"/>
      <name val="Trebuchet MS"/>
      <family val="2"/>
      <scheme val="minor"/>
    </font>
    <font>
      <sz val="18"/>
      <color theme="4" tint="-0.24994659260841701"/>
      <name val="Euphemia"/>
      <family val="2"/>
      <scheme val="major"/>
    </font>
    <font>
      <b/>
      <sz val="15"/>
      <color theme="1" tint="0.34998626667073579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/>
      <bottom style="medium">
        <color theme="4"/>
      </bottom>
      <diagonal/>
    </border>
    <border>
      <left style="thick">
        <color theme="0"/>
      </left>
      <right style="thick">
        <color theme="0"/>
      </right>
      <top/>
      <bottom style="medium">
        <color theme="5"/>
      </bottom>
      <diagonal/>
    </border>
  </borders>
  <cellStyleXfs count="12">
    <xf numFmtId="0" fontId="0" fillId="0" borderId="0">
      <alignment horizontal="left" vertical="center" wrapText="1" indent="1"/>
    </xf>
    <xf numFmtId="0" fontId="6" fillId="0" borderId="0"/>
    <xf numFmtId="0" fontId="4" fillId="0" borderId="1" applyNumberFormat="0" applyFill="0" applyProtection="0"/>
    <xf numFmtId="0" fontId="1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left" vertical="top"/>
    </xf>
    <xf numFmtId="164" fontId="3" fillId="0" borderId="0" applyFont="0" applyFill="0" applyBorder="0" applyProtection="0">
      <alignment horizontal="left" vertical="center" indent="1"/>
    </xf>
    <xf numFmtId="0" fontId="4" fillId="0" borderId="2" applyNumberFormat="0" applyFill="0" applyProtection="0"/>
    <xf numFmtId="0" fontId="4" fillId="0" borderId="3"/>
    <xf numFmtId="0" fontId="7" fillId="0" borderId="0">
      <alignment horizontal="left" vertical="top"/>
    </xf>
    <xf numFmtId="14" fontId="5" fillId="0" borderId="0" applyFont="0" applyFill="0" applyBorder="0">
      <alignment horizontal="left" vertical="center" wrapText="1" indent="1"/>
    </xf>
    <xf numFmtId="165" fontId="5" fillId="0" borderId="0" applyFont="0" applyFill="0" applyBorder="0" applyProtection="0">
      <alignment horizontal="left" vertical="center" indent="1"/>
    </xf>
  </cellStyleXfs>
  <cellXfs count="18">
    <xf numFmtId="0" fontId="0" fillId="0" borderId="0" xfId="0">
      <alignment horizontal="left" vertical="center" wrapText="1" indent="1"/>
    </xf>
    <xf numFmtId="0" fontId="4" fillId="0" borderId="1" xfId="2" applyBorder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1"/>
    <xf numFmtId="0" fontId="4" fillId="0" borderId="1" xfId="2"/>
    <xf numFmtId="0" fontId="1" fillId="0" borderId="0" xfId="3"/>
    <xf numFmtId="0" fontId="4" fillId="0" borderId="2" xfId="7"/>
    <xf numFmtId="0" fontId="4" fillId="0" borderId="3" xfId="8"/>
    <xf numFmtId="14" fontId="0" fillId="0" borderId="0" xfId="10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6" applyFont="1">
      <alignment horizontal="left" vertical="center" indent="1"/>
    </xf>
    <xf numFmtId="165" fontId="0" fillId="0" borderId="0" xfId="11" applyFont="1">
      <alignment horizontal="left" vertical="center" indent="1"/>
    </xf>
    <xf numFmtId="0" fontId="7" fillId="0" borderId="0" xfId="9">
      <alignment horizontal="left" vertical="top"/>
    </xf>
    <xf numFmtId="164" fontId="7" fillId="0" borderId="0" xfId="5" applyFont="1">
      <alignment horizontal="left" vertical="top"/>
    </xf>
    <xf numFmtId="164" fontId="0" fillId="0" borderId="0" xfId="0" applyNumberFormat="1" applyFont="1" applyFill="1" applyBorder="1" applyAlignment="1">
      <alignment horizontal="left" vertical="center" indent="1"/>
    </xf>
    <xf numFmtId="0" fontId="2" fillId="0" borderId="0" xfId="4" applyBorder="1" applyAlignment="1">
      <alignment horizontal="left" vertical="center" wrapText="1"/>
    </xf>
  </cellXfs>
  <cellStyles count="12">
    <cellStyle name="Cabeçalho 1" xfId="1" builtinId="16" customBuiltin="1"/>
    <cellStyle name="Cabeçalho 2" xfId="3" builtinId="17" customBuiltin="1"/>
    <cellStyle name="Cabeçalho 3" xfId="2" builtinId="18" customBuiltin="1"/>
    <cellStyle name="Cabeçalho 4" xfId="7" builtinId="19" customBuiltin="1"/>
    <cellStyle name="Data" xfId="10" xr:uid="{00000000-0005-0000-0000-000003000000}"/>
    <cellStyle name="Mês e Ano" xfId="9" xr:uid="{00000000-0005-0000-0000-000008000000}"/>
    <cellStyle name="Moeda" xfId="5" builtinId="4" customBuiltin="1"/>
    <cellStyle name="Moeda [0]" xfId="6" builtinId="7" customBuiltin="1"/>
    <cellStyle name="Normal" xfId="0" builtinId="0" customBuiltin="1"/>
    <cellStyle name="Título" xfId="4" builtinId="15" customBuiltin="1"/>
    <cellStyle name="Total de Levantamentos" xfId="8" xr:uid="{00000000-0005-0000-0000-00000B000000}"/>
    <cellStyle name="Vírgula" xfId="11" builtinId="3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89013336588644"/>
          <bgColor theme="5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65187536243"/>
          <bgColor theme="4" tint="-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5" defaultTableStyle="TableStyleMedium2" defaultPivotStyle="PivotStyleMedium2">
    <tableStyle name="Conciliação bancária mensal" pivot="0" table="0" count="10" xr9:uid="{00000000-0011-0000-FFFF-FFFF00000000}">
      <tableStyleElement type="wholeTable" dxfId="21"/>
      <tableStyleElement type="headerRow" dxfId="20"/>
    </tableStyle>
    <tableStyle name="Conciliação Bancária Mensal – depósitos" pivot="0" count="3" xr9:uid="{00000000-0011-0000-FFFF-FFFF01000000}">
      <tableStyleElement type="wholeTable" dxfId="19"/>
      <tableStyleElement type="headerRow" dxfId="18"/>
      <tableStyleElement type="totalRow" dxfId="17"/>
    </tableStyle>
    <tableStyle name="Conciliação Bancária Mensal – levantamentos" pivot="0" count="3" xr9:uid="{00000000-0011-0000-FFFF-FFFF02000000}">
      <tableStyleElement type="wholeTable" dxfId="16"/>
      <tableStyleElement type="headerRow" dxfId="15"/>
      <tableStyleElement type="totalRow" dxfId="14"/>
    </tableStyle>
    <tableStyle name="Conciliação bancária mensal_2" pivot="0" table="0" count="10" xr9:uid="{00000000-0011-0000-FFFF-FFFF03000000}">
      <tableStyleElement type="wholeTable" dxfId="13"/>
      <tableStyleElement type="headerRow" dxfId="12"/>
    </tableStyle>
    <tableStyle name="Conciliação bancária mensal_2 2" pivot="0" table="0" count="10" xr9:uid="{00000000-0011-0000-FFFF-FFFF04000000}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24"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4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onciliação bancária mensal">
        <x14:slicerStyle name="Conciliação bancária mensal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Conciliação bancária mensal_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Conciliação bancária mensal_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6</xdr:row>
      <xdr:rowOff>19051</xdr:rowOff>
    </xdr:from>
    <xdr:to>
      <xdr:col>7</xdr:col>
      <xdr:colOff>1895475</xdr:colOff>
      <xdr:row>9</xdr:row>
      <xdr:rowOff>323850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descrição" descr="Segmentação de dados de depósitos para filtrar os itens depositados por descrição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2686051"/>
              <a:ext cx="1828800" cy="1447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</xdr:row>
      <xdr:rowOff>19050</xdr:rowOff>
    </xdr:from>
    <xdr:to>
      <xdr:col>7</xdr:col>
      <xdr:colOff>1895475</xdr:colOff>
      <xdr:row>5</xdr:row>
      <xdr:rowOff>320802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ara 1" descr="Segmentação de dados de levantamentos para filtrar os itens de levantamento por levantamento para">
              <a:extLst>
                <a:ext uri="{FF2B5EF4-FFF2-40B4-BE49-F238E27FC236}">
                  <a16:creationId xmlns:a16="http://schemas.microsoft.com/office/drawing/2014/main" id="{3F01FCF7-F26F-41B6-B277-8E5E21EECE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971550"/>
              <a:ext cx="1828800" cy="14447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_de_dados_descrição" xr10:uid="{00000000-0013-0000-FFFF-FFFF01000000}" sourceName="descrição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_de_dados_para1" xr10:uid="{00000000-0013-0000-FFFF-FFFF02000000}" sourceName="para">
  <extLst>
    <x:ext xmlns:x15="http://schemas.microsoft.com/office/spreadsheetml/2010/11/main" uri="{2F2917AC-EB37-4324-AD4E-5DD8C200BD13}">
      <x15:tableSlicerCache tableId="3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scrição" xr10:uid="{00000000-0014-0000-FFFF-FFFF01000000}" cache="Segmentação_de_dados_descrição" caption="filtro da descrição" style="Conciliação bancária mensal_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ra 1" xr10:uid="{00000000-0014-0000-FFFF-FFFF02000000}" cache="Segmentação_de_dados_para1" caption="filtro &quot;para&quot;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epósitos" displayName="Depósitos" ref="B6:F11" totalsRowCount="1">
  <autoFilter ref="B6:F10" xr:uid="{00000000-0009-0000-0100-000002000000}"/>
  <tableColumns count="5">
    <tableColumn id="4" xr3:uid="{00000000-0010-0000-0000-000004000000}" name="n.º do depósito" totalsRowLabel="TOTAL" totalsRowDxfId="4" dataCellStyle="Vírgula">
      <calculatedColumnFormula>ROW()-ROW(Depósitos[[#Headers],[n.º do depósito]])</calculatedColumnFormula>
    </tableColumn>
    <tableColumn id="1" xr3:uid="{00000000-0010-0000-0000-000001000000}" name="data" totalsRowDxfId="3"/>
    <tableColumn id="2" xr3:uid="{00000000-0010-0000-0000-000002000000}" name="montante" totalsRowFunction="sum" totalsRowDxfId="2"/>
    <tableColumn id="3" xr3:uid="{00000000-0010-0000-0000-000003000000}" name="descrição" totalsRowDxfId="1"/>
    <tableColumn id="5" xr3:uid="{00000000-0010-0000-0000-000005000000}" name="conciliado" totalsRowDxfId="0"/>
  </tableColumns>
  <tableStyleInfo name="Conciliação Bancária Mensal – depósitos" showFirstColumn="0" showLastColumn="0" showRowStripes="0" showColumnStripes="0"/>
  <extLst>
    <ext xmlns:x14="http://schemas.microsoft.com/office/spreadsheetml/2009/9/main" uri="{504A1905-F514-4f6f-8877-14C23A59335A}">
      <x14:table altTextSummary="Introduza o número, a data, o montante, a descrição e o estado de conciliação do depósito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heques" displayName="Cheques" ref="B2:F8" totalsRowCount="1">
  <autoFilter ref="B2:F7" xr:uid="{00000000-0009-0000-0100-000003000000}"/>
  <tableColumns count="5">
    <tableColumn id="1" xr3:uid="{00000000-0010-0000-0100-000001000000}" name="tipo" totalsRowLabel="TOTAL" totalsRowDxfId="9"/>
    <tableColumn id="2" xr3:uid="{00000000-0010-0000-0100-000002000000}" name="data" totalsRowDxfId="8"/>
    <tableColumn id="3" xr3:uid="{00000000-0010-0000-0100-000003000000}" name="montante" totalsRowFunction="sum" totalsRowDxfId="7"/>
    <tableColumn id="4" xr3:uid="{00000000-0010-0000-0100-000004000000}" name="para" totalsRowDxfId="6"/>
    <tableColumn id="5" xr3:uid="{00000000-0010-0000-0100-000005000000}" name="conciliado" totalsRowDxfId="5"/>
  </tableColumns>
  <tableStyleInfo name="Conciliação Bancária Mensal – levantamentos" showFirstColumn="0" showLastColumn="0" showRowStripes="0" showColumnStripes="0"/>
  <extLst>
    <ext xmlns:x14="http://schemas.microsoft.com/office/spreadsheetml/2009/9/main" uri="{504A1905-F514-4f6f-8877-14C23A59335A}">
      <x14:table altTextSummary="Introduza o tipo, a data, o montante, &quot;para&quot; e o estado de conciliação do levantamento nesta tabela"/>
    </ext>
  </extLst>
</table>
</file>

<file path=xl/theme/theme1.xml><?xml version="1.0" encoding="utf-8"?>
<a:theme xmlns:a="http://schemas.openxmlformats.org/drawingml/2006/main" name="Monthly Bank Reconciliation">
  <a:themeElements>
    <a:clrScheme name="Monthly bank Reconciliation">
      <a:dk1>
        <a:srgbClr val="000000"/>
      </a:dk1>
      <a:lt1>
        <a:srgbClr val="FFFFFF"/>
      </a:lt1>
      <a:dk2>
        <a:srgbClr val="38300D"/>
      </a:dk2>
      <a:lt2>
        <a:srgbClr val="F7F4F0"/>
      </a:lt2>
      <a:accent1>
        <a:srgbClr val="38A657"/>
      </a:accent1>
      <a:accent2>
        <a:srgbClr val="3A6E8C"/>
      </a:accent2>
      <a:accent3>
        <a:srgbClr val="F16522"/>
      </a:accent3>
      <a:accent4>
        <a:srgbClr val="7F52AA"/>
      </a:accent4>
      <a:accent5>
        <a:srgbClr val="EFC516"/>
      </a:accent5>
      <a:accent6>
        <a:srgbClr val="A51E2B"/>
      </a:accent6>
      <a:hlink>
        <a:srgbClr val="0D707D"/>
      </a:hlink>
      <a:folHlink>
        <a:srgbClr val="7F52AA"/>
      </a:folHlink>
    </a:clrScheme>
    <a:fontScheme name="Monthly Bank Reconciliation">
      <a:majorFont>
        <a:latin typeface="Euphem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F11"/>
  <sheetViews>
    <sheetView showGridLines="0" tabSelected="1" workbookViewId="0"/>
  </sheetViews>
  <sheetFormatPr defaultRowHeight="30" customHeight="1" x14ac:dyDescent="0.3"/>
  <cols>
    <col min="1" max="1" width="2.375" customWidth="1"/>
    <col min="2" max="2" width="22.125" customWidth="1"/>
    <col min="3" max="3" width="16" customWidth="1"/>
    <col min="4" max="4" width="20.875" customWidth="1"/>
    <col min="5" max="5" width="22.5" customWidth="1"/>
    <col min="6" max="6" width="27" bestFit="1" customWidth="1"/>
    <col min="7" max="7" width="2.625" customWidth="1"/>
    <col min="8" max="8" width="25.625" customWidth="1"/>
    <col min="9" max="9" width="2.625" customWidth="1"/>
  </cols>
  <sheetData>
    <row r="1" spans="2:6" ht="45" customHeight="1" thickBot="1" x14ac:dyDescent="0.25">
      <c r="B1" s="17" t="s">
        <v>0</v>
      </c>
      <c r="C1" s="17"/>
      <c r="D1" s="6" t="s">
        <v>5</v>
      </c>
      <c r="E1" s="6" t="s">
        <v>8</v>
      </c>
      <c r="F1" s="8" t="s">
        <v>15</v>
      </c>
    </row>
    <row r="2" spans="2:6" ht="30" customHeight="1" x14ac:dyDescent="0.3">
      <c r="B2" s="17"/>
      <c r="C2" s="17"/>
      <c r="D2" s="14" t="str">
        <f ca="1">UPPER(TEXT(TODAY(),"mmmm"))</f>
        <v>MAIO</v>
      </c>
      <c r="E2" s="15">
        <v>2525.54</v>
      </c>
      <c r="F2" s="15">
        <f>Depósitos_total</f>
        <v>5400</v>
      </c>
    </row>
    <row r="3" spans="2:6" ht="30" customHeight="1" thickBot="1" x14ac:dyDescent="0.25">
      <c r="B3" s="17"/>
      <c r="C3" s="17"/>
      <c r="D3" s="1" t="s">
        <v>6</v>
      </c>
      <c r="E3" s="1" t="s">
        <v>9</v>
      </c>
      <c r="F3" s="9" t="s">
        <v>16</v>
      </c>
    </row>
    <row r="4" spans="2:6" ht="30" customHeight="1" x14ac:dyDescent="0.3">
      <c r="B4" s="17"/>
      <c r="C4" s="17"/>
      <c r="D4" s="14">
        <f ca="1">YEAR(TODAY())</f>
        <v>2018</v>
      </c>
      <c r="E4" s="15">
        <f>IFERROR(SaldoFinal+Depósitos_total-Levantamentos_total, "")</f>
        <v>6550.54</v>
      </c>
      <c r="F4" s="15">
        <f>Levantamentos_total</f>
        <v>1375</v>
      </c>
    </row>
    <row r="5" spans="2:6" ht="45" customHeight="1" x14ac:dyDescent="0.35">
      <c r="B5" s="5" t="s">
        <v>1</v>
      </c>
    </row>
    <row r="6" spans="2:6" ht="30" customHeight="1" x14ac:dyDescent="0.3">
      <c r="B6" s="2" t="s">
        <v>2</v>
      </c>
      <c r="C6" s="2" t="s">
        <v>4</v>
      </c>
      <c r="D6" s="2" t="s">
        <v>7</v>
      </c>
      <c r="E6" s="2" t="s">
        <v>10</v>
      </c>
      <c r="F6" s="2" t="s">
        <v>17</v>
      </c>
    </row>
    <row r="7" spans="2:6" ht="30" customHeight="1" x14ac:dyDescent="0.3">
      <c r="B7" s="13">
        <f>ROW()-ROW(Depósitos[[#Headers],[n.º do depósito]])</f>
        <v>1</v>
      </c>
      <c r="C7" s="10">
        <f ca="1">TODAY()-15</f>
        <v>43220</v>
      </c>
      <c r="D7" s="12">
        <v>1500</v>
      </c>
      <c r="E7" s="11" t="s">
        <v>11</v>
      </c>
      <c r="F7" s="2" t="s">
        <v>18</v>
      </c>
    </row>
    <row r="8" spans="2:6" ht="30" customHeight="1" x14ac:dyDescent="0.3">
      <c r="B8" s="13">
        <f>ROW()-ROW(Depósitos[[#Headers],[n.º do depósito]])</f>
        <v>2</v>
      </c>
      <c r="C8" s="10">
        <f ca="1">TODAY()-10</f>
        <v>43225</v>
      </c>
      <c r="D8" s="12">
        <v>1200</v>
      </c>
      <c r="E8" s="11" t="s">
        <v>12</v>
      </c>
      <c r="F8" s="2" t="s">
        <v>18</v>
      </c>
    </row>
    <row r="9" spans="2:6" ht="30" customHeight="1" x14ac:dyDescent="0.3">
      <c r="B9" s="13">
        <f>ROW()-ROW(Depósitos[[#Headers],[n.º do depósito]])</f>
        <v>3</v>
      </c>
      <c r="C9" s="10">
        <f ca="1">TODAY()-5</f>
        <v>43230</v>
      </c>
      <c r="D9" s="12">
        <v>1500</v>
      </c>
      <c r="E9" s="11" t="s">
        <v>13</v>
      </c>
      <c r="F9" s="2" t="s">
        <v>18</v>
      </c>
    </row>
    <row r="10" spans="2:6" ht="30" customHeight="1" x14ac:dyDescent="0.3">
      <c r="B10" s="13">
        <f>ROW()-ROW(Depósitos[[#Headers],[n.º do depósito]])</f>
        <v>4</v>
      </c>
      <c r="C10" s="10">
        <f ca="1">TODAY()</f>
        <v>43235</v>
      </c>
      <c r="D10" s="12">
        <v>1200</v>
      </c>
      <c r="E10" s="11" t="s">
        <v>14</v>
      </c>
      <c r="F10" s="2" t="s">
        <v>18</v>
      </c>
    </row>
    <row r="11" spans="2:6" ht="30" customHeight="1" x14ac:dyDescent="0.3">
      <c r="B11" s="2" t="s">
        <v>3</v>
      </c>
      <c r="C11" s="3"/>
      <c r="D11" s="16">
        <f>SUBTOTAL(109,Depósitos[montante])</f>
        <v>5400</v>
      </c>
      <c r="E11" s="3"/>
      <c r="F11" s="3"/>
    </row>
  </sheetData>
  <mergeCells count="1">
    <mergeCell ref="B1:C4"/>
  </mergeCells>
  <conditionalFormatting sqref="D7:D10">
    <cfRule type="dataBar" priority="12">
      <dataBar>
        <cfvo type="min"/>
        <cfvo type="max"/>
        <color theme="4" tint="-0.499984740745262"/>
      </dataBar>
      <extLst>
        <ext xmlns:x14="http://schemas.microsoft.com/office/spreadsheetml/2009/9/main" uri="{B025F937-C7B1-47D3-B67F-A62EFF666E3E}">
          <x14:id>{DFAB242C-6506-4613-AF01-D0956E78CD1F}</x14:id>
        </ext>
      </extLst>
    </cfRule>
  </conditionalFormatting>
  <dataValidations count="22">
    <dataValidation type="list" errorStyle="warning" allowBlank="1" showInputMessage="1" showErrorMessage="1" error="Selecione Sim ou Não a partir da lista. Selecione Cancelar, prima Alt+Seta Para Baixo para abrir a lista pendente e, em seguida, prima Enter para selecionar" sqref="F7:F10" xr:uid="{00000000-0002-0000-0000-000000000000}">
      <formula1>"sim,não"</formula1>
    </dataValidation>
    <dataValidation allowBlank="1" showInputMessage="1" showErrorMessage="1" prompt="Crie um extrato de Conciliação Bancária Mensal neste livro. Introduza os Depósitos e Levantamentos. O Total de Depósitos, os Levantamentos e o Saldo são automaticamente calculados nesta folha" sqref="A1" xr:uid="{00000000-0002-0000-0000-000001000000}"/>
    <dataValidation allowBlank="1" showInputMessage="1" showErrorMessage="1" prompt="O título desta folha de cálculo está nesta célula. Introduza o Mês, o Ano e o Saldo Anterior nas células à direita" sqref="B1:C4" xr:uid="{00000000-0002-0000-0000-000002000000}"/>
    <dataValidation allowBlank="1" showInputMessage="1" showErrorMessage="1" prompt="Introduza os detalhes dos depósitos na tabela abaixo. Utilize a segmentação de dados na célula H7 para filtrar os depósitos por descrição" sqref="B5" xr:uid="{00000000-0002-0000-0000-000003000000}"/>
    <dataValidation allowBlank="1" showInputMessage="1" showErrorMessage="1" prompt="Introduza o Mês na célula abaixo" sqref="D1" xr:uid="{00000000-0002-0000-0000-000004000000}"/>
    <dataValidation allowBlank="1" showInputMessage="1" showErrorMessage="1" prompt="Introduza o Mês nesta célula" sqref="D2" xr:uid="{00000000-0002-0000-0000-000005000000}"/>
    <dataValidation allowBlank="1" showInputMessage="1" showErrorMessage="1" prompt="Introduza o Ano na célula abaixo" sqref="D3" xr:uid="{00000000-0002-0000-0000-000006000000}"/>
    <dataValidation allowBlank="1" showInputMessage="1" showErrorMessage="1" prompt="Introduza o Ano nesta célula" sqref="D4" xr:uid="{00000000-0002-0000-0000-000007000000}"/>
    <dataValidation allowBlank="1" showInputMessage="1" showErrorMessage="1" prompt="Introduza o Saldo Anterior na célula abaixo" sqref="E1" xr:uid="{00000000-0002-0000-0000-000008000000}"/>
    <dataValidation allowBlank="1" showInputMessage="1" showErrorMessage="1" prompt="Introduza o Saldo Anterior nesta célula" sqref="E2" xr:uid="{00000000-0002-0000-0000-000009000000}"/>
    <dataValidation allowBlank="1" showInputMessage="1" showErrorMessage="1" prompt="O Saldo Final é calculado automaticamente na célula abaixo" sqref="E3" xr:uid="{00000000-0002-0000-0000-00000A000000}"/>
    <dataValidation allowBlank="1" showInputMessage="1" showErrorMessage="1" prompt="O Saldo Final é calculado automaticamente nesta célula" sqref="E4" xr:uid="{00000000-0002-0000-0000-00000B000000}"/>
    <dataValidation allowBlank="1" showInputMessage="1" showErrorMessage="1" prompt="O Total de Depósitos é calculado automaticamente na célula abaixo" sqref="F1" xr:uid="{00000000-0002-0000-0000-00000C000000}"/>
    <dataValidation allowBlank="1" showInputMessage="1" showErrorMessage="1" prompt="O Total de Depósitos é calculado automaticamente nesta célula" sqref="F2" xr:uid="{00000000-0002-0000-0000-00000D000000}"/>
    <dataValidation allowBlank="1" showInputMessage="1" showErrorMessage="1" prompt="O Total de Levantamentos é calculado automaticamente na célula abaixo" sqref="F3" xr:uid="{00000000-0002-0000-0000-00000E000000}"/>
    <dataValidation allowBlank="1" showInputMessage="1" showErrorMessage="1" prompt="O Total de Levantamentos é calculado automaticamente nesta célula" sqref="F4" xr:uid="{00000000-0002-0000-0000-00000F000000}"/>
    <dataValidation allowBlank="1" showInputMessage="1" showErrorMessage="1" prompt="Introduza o número do depósito nesta coluna, abaixo deste cabeçalho. Utilize filtros de cabeçalho para encontrar entradas específicas" sqref="B6" xr:uid="{00000000-0002-0000-0000-000010000000}"/>
    <dataValidation allowBlank="1" showInputMessage="1" showErrorMessage="1" prompt="Selecione Sim ou Não nesta coluna para marcar as entradas de conciliação. Prima Alt+Seta Para Baixo para abrir a lista pendente e, em seguida, prima Enter para selecionar" sqref="F6" xr:uid="{00000000-0002-0000-0000-000011000000}"/>
    <dataValidation allowBlank="1" showInputMessage="1" showErrorMessage="1" prompt="Introduza a data nesta coluna, abaixo deste cabeçalho" sqref="C6" xr:uid="{00000000-0002-0000-0000-000012000000}"/>
    <dataValidation allowBlank="1" showInputMessage="1" showErrorMessage="1" prompt="Introduza o montante nesta coluna, abaixo deste cabeçalho" sqref="D6" xr:uid="{00000000-0002-0000-0000-000013000000}"/>
    <dataValidation allowBlank="1" showInputMessage="1" showErrorMessage="1" prompt="Introduza a descrição nesta coluna, abaixo deste cabeçalho" sqref="E6" xr:uid="{00000000-0002-0000-0000-000014000000}"/>
    <dataValidation allowBlank="1" showInputMessage="1" showErrorMessage="1" prompt="A segmentação de dados de depósitos para filtrar os itens depositados por descrição está nesta célula" sqref="H7" xr:uid="{00000000-0002-0000-0000-000015000000}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242C-6506-4613-AF01-D0956E78C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D7:D10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8"/>
  <sheetViews>
    <sheetView showGridLines="0" workbookViewId="0"/>
  </sheetViews>
  <sheetFormatPr defaultRowHeight="30" customHeight="1" x14ac:dyDescent="0.3"/>
  <cols>
    <col min="1" max="1" width="2.375" customWidth="1"/>
    <col min="2" max="2" width="22.125" bestFit="1" customWidth="1"/>
    <col min="3" max="3" width="16" customWidth="1"/>
    <col min="4" max="4" width="20.875" customWidth="1"/>
    <col min="5" max="5" width="22.5" customWidth="1"/>
    <col min="6" max="6" width="20.875" customWidth="1"/>
    <col min="7" max="7" width="2.625" customWidth="1"/>
    <col min="8" max="8" width="25.625" customWidth="1"/>
    <col min="9" max="9" width="2.625" customWidth="1"/>
  </cols>
  <sheetData>
    <row r="1" spans="2:6" ht="45" customHeight="1" x14ac:dyDescent="0.35">
      <c r="B1" s="7" t="s">
        <v>19</v>
      </c>
    </row>
    <row r="2" spans="2:6" ht="30" customHeight="1" x14ac:dyDescent="0.3">
      <c r="B2" s="2" t="s">
        <v>20</v>
      </c>
      <c r="C2" s="2" t="s">
        <v>4</v>
      </c>
      <c r="D2" s="2" t="s">
        <v>7</v>
      </c>
      <c r="E2" s="2" t="s">
        <v>26</v>
      </c>
      <c r="F2" s="2" t="s">
        <v>17</v>
      </c>
    </row>
    <row r="3" spans="2:6" ht="30" customHeight="1" x14ac:dyDescent="0.3">
      <c r="B3" s="2" t="s">
        <v>21</v>
      </c>
      <c r="C3" s="10">
        <f ca="1">TODAY()-8</f>
        <v>43227</v>
      </c>
      <c r="D3" s="12">
        <v>150</v>
      </c>
      <c r="E3" s="11" t="s">
        <v>27</v>
      </c>
      <c r="F3" s="2" t="s">
        <v>18</v>
      </c>
    </row>
    <row r="4" spans="2:6" ht="30" customHeight="1" x14ac:dyDescent="0.3">
      <c r="B4" s="2" t="s">
        <v>22</v>
      </c>
      <c r="C4" s="10">
        <f ca="1">TODAY()-6</f>
        <v>43229</v>
      </c>
      <c r="D4" s="12">
        <v>150</v>
      </c>
      <c r="E4" s="11" t="s">
        <v>28</v>
      </c>
      <c r="F4" s="2" t="s">
        <v>18</v>
      </c>
    </row>
    <row r="5" spans="2:6" ht="30" customHeight="1" x14ac:dyDescent="0.3">
      <c r="B5" s="2" t="s">
        <v>23</v>
      </c>
      <c r="C5" s="10">
        <f ca="1">TODAY()-4</f>
        <v>43231</v>
      </c>
      <c r="D5" s="12">
        <v>850</v>
      </c>
      <c r="E5" s="11" t="s">
        <v>29</v>
      </c>
      <c r="F5" s="2" t="s">
        <v>18</v>
      </c>
    </row>
    <row r="6" spans="2:6" ht="30" customHeight="1" x14ac:dyDescent="0.3">
      <c r="B6" s="2" t="s">
        <v>24</v>
      </c>
      <c r="C6" s="10">
        <f ca="1">TODAY()-2</f>
        <v>43233</v>
      </c>
      <c r="D6" s="12">
        <v>125</v>
      </c>
      <c r="E6" s="11" t="s">
        <v>30</v>
      </c>
      <c r="F6" s="2" t="s">
        <v>18</v>
      </c>
    </row>
    <row r="7" spans="2:6" ht="30" customHeight="1" x14ac:dyDescent="0.3">
      <c r="B7" s="2" t="s">
        <v>25</v>
      </c>
      <c r="C7" s="10">
        <f ca="1">TODAY()</f>
        <v>43235</v>
      </c>
      <c r="D7" s="12">
        <v>100</v>
      </c>
      <c r="E7" s="11" t="s">
        <v>31</v>
      </c>
      <c r="F7" s="2" t="s">
        <v>18</v>
      </c>
    </row>
    <row r="8" spans="2:6" ht="30" customHeight="1" x14ac:dyDescent="0.3">
      <c r="B8" s="2" t="s">
        <v>3</v>
      </c>
      <c r="C8" s="4"/>
      <c r="D8" s="16">
        <f>SUBTOTAL(109,Cheques[montante])</f>
        <v>1375</v>
      </c>
      <c r="E8" s="4"/>
      <c r="F8" s="4"/>
    </row>
  </sheetData>
  <conditionalFormatting sqref="D3:D7">
    <cfRule type="dataBar" priority="2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{7DEE2C2E-D81C-4C19-B320-E43E1A263491}</x14:id>
        </ext>
      </extLst>
    </cfRule>
  </conditionalFormatting>
  <dataValidations count="9">
    <dataValidation type="list" errorStyle="warning" allowBlank="1" showInputMessage="1" showErrorMessage="1" error="Selecione Sim ou Não a partir da lista. Selecione Cancelar, prima Alt+Seta Para Baixo para abrir a lista pendente e, em seguida, prima Enter para selecionar" sqref="F3:F7" xr:uid="{00000000-0002-0000-0100-000000000000}">
      <formula1>"sim,não"</formula1>
    </dataValidation>
    <dataValidation allowBlank="1" showInputMessage="1" showErrorMessage="1" prompt="O título desta folha de cálculo está nesta célula" sqref="B1" xr:uid="{00000000-0002-0000-0100-000001000000}"/>
    <dataValidation allowBlank="1" showInputMessage="1" showErrorMessage="1" prompt="Selecione Sim ou Não nesta coluna para marcar as entradas de conciliação. Prima Alt+Seta Para Baixo para abrir a lista pendente e, em seguida, prima Enter para selecionar" sqref="F2" xr:uid="{00000000-0002-0000-0100-000002000000}"/>
    <dataValidation allowBlank="1" showInputMessage="1" showErrorMessage="1" prompt="Introduza o tipo de levantamento nesta coluna, abaixo deste cabeçalho. Utilize filtros de cabeçalho para encontrar entradas específicas" sqref="B2" xr:uid="{00000000-0002-0000-0100-000003000000}"/>
    <dataValidation allowBlank="1" showInputMessage="1" showErrorMessage="1" prompt="Introduza a data nesta coluna, abaixo deste cabeçalho" sqref="C2" xr:uid="{00000000-0002-0000-0100-000004000000}"/>
    <dataValidation allowBlank="1" showInputMessage="1" showErrorMessage="1" prompt="Introduza o montante nesta coluna, abaixo deste cabeçalho" sqref="D2" xr:uid="{00000000-0002-0000-0100-000005000000}"/>
    <dataValidation allowBlank="1" showInputMessage="1" showErrorMessage="1" prompt="Introduza os itens de &quot;levantamento para&quot; nesta coluna, abaixo deste cabeçalho" sqref="E2" xr:uid="{00000000-0002-0000-0100-000006000000}"/>
    <dataValidation allowBlank="1" showInputMessage="1" showErrorMessage="1" prompt="Segmentação de dados de levantamentos para filtrar os itens de levantamento por &quot;levantamento para&quot; nesta célula" sqref="H3" xr:uid="{00000000-0002-0000-0100-000007000000}"/>
    <dataValidation allowBlank="1" showInputMessage="1" showErrorMessage="1" prompt="Crie uma lista de levantamentos nesta folha de cálculo. Utilize a segmentação de dados na célula H3 para filtrar os levantamentos por levantamento para um item" sqref="A1" xr:uid="{00000000-0002-0000-0100-000008000000}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EE2C2E-D81C-4C19-B320-E43E1A2634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D3:D7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10</vt:i4>
      </vt:variant>
    </vt:vector>
  </HeadingPairs>
  <TitlesOfParts>
    <vt:vector size="12" baseType="lpstr">
      <vt:lpstr>Depósitos</vt:lpstr>
      <vt:lpstr>Levantamentos</vt:lpstr>
      <vt:lpstr>Ano</vt:lpstr>
      <vt:lpstr>Depósitos_total</vt:lpstr>
      <vt:lpstr>Levantamentos_total</vt:lpstr>
      <vt:lpstr>Mês</vt:lpstr>
      <vt:lpstr>RegiãoDeTítuloDaColuna1..F2.1</vt:lpstr>
      <vt:lpstr>RegiãoDeTítuloDaColuna2..F4.1</vt:lpstr>
      <vt:lpstr>SaldoFinal</vt:lpstr>
      <vt:lpstr>TítuloDaColuna1</vt:lpstr>
      <vt:lpstr>TítuloDaColuna2</vt:lpstr>
      <vt:lpstr>Depósitos!Títulos_de_Impressão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2017-06-29T04:42:49Z</dcterms:created>
  <dcterms:modified xsi:type="dcterms:W3CDTF">2018-05-15T07:36:08Z</dcterms:modified>
</cp:coreProperties>
</file>