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30"/>
  <workbookPr/>
  <mc:AlternateContent xmlns:mc="http://schemas.openxmlformats.org/markup-compatibility/2006">
    <mc:Choice Requires="x15">
      <x15ac:absPath xmlns:x15ac="http://schemas.microsoft.com/office/spreadsheetml/2010/11/ac" url="\\10.20.1.30\Phases6\PubMed\Accounts\Microsoft\OfficeUA_FY14_Template\O16_template\20180419_Accessible_Templates_WAC_B5\04_PreDTP_Done\es-ES\"/>
    </mc:Choice>
  </mc:AlternateContent>
  <xr:revisionPtr revIDLastSave="0" documentId="12_ncr:500000_{57A655C4-BD3B-48AF-AEC8-D85212E9F26C}" xr6:coauthVersionLast="32" xr6:coauthVersionMax="32" xr10:uidLastSave="{00000000-0000-0000-0000-000000000000}"/>
  <bookViews>
    <workbookView xWindow="0" yWindow="0" windowWidth="28620" windowHeight="12495" xr2:uid="{00000000-000D-0000-FFFF-FFFF00000000}"/>
  </bookViews>
  <sheets>
    <sheet name="Pérdidas y ganancias" sheetId="1" r:id="rId1"/>
    <sheet name="Ingresos" sheetId="3" r:id="rId2"/>
    <sheet name="Gastos de funcionamiento" sheetId="2" r:id="rId3"/>
  </sheets>
  <definedNames>
    <definedName name="IngresosNetos">'Pérdidas y ganancias'!$O$9</definedName>
    <definedName name="_xlnm.Print_Titles" localSheetId="2">'Gastos de funcionamiento'!$3:$3</definedName>
    <definedName name="_xlnm.Print_Titles" localSheetId="1">Ingresos!$3:$3</definedName>
    <definedName name="_xlnm.Print_Titles" localSheetId="0">'Pérdidas y ganancias'!$4:$4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 i="2" l="1"/>
  <c r="M17" i="2"/>
  <c r="L17" i="2"/>
  <c r="K17" i="2"/>
  <c r="J17" i="2"/>
  <c r="I17" i="2"/>
  <c r="H17" i="2"/>
  <c r="G17" i="2"/>
  <c r="F17" i="2"/>
  <c r="E17" i="2"/>
  <c r="D17" i="2"/>
  <c r="C17" i="2"/>
  <c r="N10" i="3"/>
  <c r="N12" i="3" s="1"/>
  <c r="M10" i="3"/>
  <c r="M12" i="3" s="1"/>
  <c r="L10" i="3"/>
  <c r="L12" i="3" s="1"/>
  <c r="K10" i="3"/>
  <c r="K12" i="3" s="1"/>
  <c r="J10" i="3"/>
  <c r="J12" i="3" s="1"/>
  <c r="I10" i="3"/>
  <c r="I12" i="3" s="1"/>
  <c r="H10" i="3"/>
  <c r="H12" i="3" s="1"/>
  <c r="G10" i="3"/>
  <c r="G12" i="3" s="1"/>
  <c r="F10" i="3"/>
  <c r="F12" i="3" s="1"/>
  <c r="E10" i="3"/>
  <c r="E12" i="3" s="1"/>
  <c r="C10" i="3"/>
  <c r="C12" i="3" s="1"/>
  <c r="D10" i="3"/>
  <c r="D12" i="3" s="1"/>
  <c r="C2" i="2" l="1"/>
  <c r="B1" i="2"/>
  <c r="C2" i="3"/>
  <c r="B1" i="3" l="1"/>
  <c r="N5" i="1" l="1"/>
  <c r="M5" i="1"/>
  <c r="L5" i="1"/>
  <c r="K5" i="1"/>
  <c r="J5" i="1"/>
  <c r="I5" i="1"/>
  <c r="H5" i="1"/>
  <c r="G5" i="1"/>
  <c r="F5" i="1"/>
  <c r="E5" i="1"/>
  <c r="D5" i="1"/>
  <c r="C5" i="1"/>
  <c r="O11" i="3"/>
  <c r="O9" i="3"/>
  <c r="O8" i="3"/>
  <c r="O7" i="3"/>
  <c r="O6" i="3"/>
  <c r="O5" i="3"/>
  <c r="O4" i="3"/>
  <c r="O16" i="2"/>
  <c r="O15" i="2"/>
  <c r="O14" i="2"/>
  <c r="O13" i="2"/>
  <c r="O12" i="2"/>
  <c r="O11" i="2"/>
  <c r="O10" i="2"/>
  <c r="O9" i="2"/>
  <c r="O8" i="2"/>
  <c r="O7" i="2"/>
  <c r="O6" i="2"/>
  <c r="O5" i="2"/>
  <c r="O4" i="2"/>
  <c r="O17" i="2" l="1"/>
  <c r="O10" i="3"/>
  <c r="O12" i="3" s="1"/>
  <c r="O5" i="1" s="1"/>
  <c r="N7" i="1"/>
  <c r="M7" i="1"/>
  <c r="M9" i="1" s="1"/>
  <c r="L7" i="1"/>
  <c r="L9" i="1" s="1"/>
  <c r="J7" i="1"/>
  <c r="I7" i="1"/>
  <c r="H7" i="1"/>
  <c r="F7" i="1"/>
  <c r="E7" i="1"/>
  <c r="D7" i="1"/>
  <c r="D9" i="1" s="1"/>
  <c r="C7" i="1"/>
  <c r="G7" i="1"/>
  <c r="K7" i="1"/>
  <c r="O8" i="1"/>
  <c r="O6" i="1"/>
  <c r="N9" i="1" l="1"/>
  <c r="H9" i="1"/>
  <c r="F9" i="1"/>
  <c r="J9" i="1"/>
  <c r="I9" i="1"/>
  <c r="G9" i="1"/>
  <c r="E9" i="1"/>
  <c r="C9" i="1"/>
  <c r="K9" i="1"/>
  <c r="O7" i="1" l="1"/>
  <c r="O9" i="1" s="1"/>
  <c r="L2" i="1" s="1"/>
</calcChain>
</file>

<file path=xl/sharedStrings.xml><?xml version="1.0" encoding="utf-8"?>
<sst xmlns="http://schemas.openxmlformats.org/spreadsheetml/2006/main" count="76" uniqueCount="50">
  <si>
    <t>AÑO</t>
  </si>
  <si>
    <t>El gráfico de líneas que muestra el beneficio bruto y los gastos de funcionamiento totales se encuentra en esta celda. Escriba datos en la siguiente tabla.</t>
  </si>
  <si>
    <t>Ingresos de operaciones</t>
  </si>
  <si>
    <t>Ingresos de intereses (Gastos)</t>
  </si>
  <si>
    <t>Ingresos sin impuestos</t>
  </si>
  <si>
    <t>Gastos de impuestos</t>
  </si>
  <si>
    <t>Ingresos netos</t>
  </si>
  <si>
    <t>BALANCE DE PÉRDIDAS Y GANANCIAS</t>
  </si>
  <si>
    <t>NOMBRE DE LA EMPRESA</t>
  </si>
  <si>
    <t>INGRESOS NETOS</t>
  </si>
  <si>
    <t>AÑO HASTA LA FECHA</t>
  </si>
  <si>
    <t>Ingresos</t>
  </si>
  <si>
    <t>Ventas</t>
  </si>
  <si>
    <t>Devoluciones de ventas (Reducción)</t>
  </si>
  <si>
    <t>Descuentos en ventas (Reducción)</t>
  </si>
  <si>
    <t>Otros ingresos 1</t>
  </si>
  <si>
    <t>Otros ingresos 2</t>
  </si>
  <si>
    <t>Otros ingresos 3</t>
  </si>
  <si>
    <t>Ventas netas</t>
  </si>
  <si>
    <t>Coste de bienes vendidos</t>
  </si>
  <si>
    <t>Beneficio bruto</t>
  </si>
  <si>
    <t>BALANCE DE PÉRDIDAS Y GANANCIAS - INGRESOS</t>
  </si>
  <si>
    <t>Gastos de funcionamiento</t>
  </si>
  <si>
    <t>Sueldos y salarios</t>
  </si>
  <si>
    <t>Amortización</t>
  </si>
  <si>
    <t>Alquiler</t>
  </si>
  <si>
    <t>Material de oficina</t>
  </si>
  <si>
    <t>Servicios públicos</t>
  </si>
  <si>
    <t>Teléfono</t>
  </si>
  <si>
    <t>Seguro</t>
  </si>
  <si>
    <t>Viajes</t>
  </si>
  <si>
    <t>Mantenimiento</t>
  </si>
  <si>
    <t>Publicidad</t>
  </si>
  <si>
    <t>Otros 1</t>
  </si>
  <si>
    <t>Otros 2</t>
  </si>
  <si>
    <t>Otros 3</t>
  </si>
  <si>
    <t>Gastos de funcionamiento totales</t>
  </si>
  <si>
    <t>BALANCE DE PÉRDIDAS Y GANANCIAS - GASTOS DE FUNCIONAMIENTO</t>
  </si>
  <si>
    <t>ENE.</t>
  </si>
  <si>
    <t>FEB.</t>
  </si>
  <si>
    <t>MAR.</t>
  </si>
  <si>
    <t>ABR.</t>
  </si>
  <si>
    <t>MAY.</t>
  </si>
  <si>
    <t>JUN.</t>
  </si>
  <si>
    <t>JUL.</t>
  </si>
  <si>
    <t>AGO.</t>
  </si>
  <si>
    <t>SEP.</t>
  </si>
  <si>
    <t>OCT.</t>
  </si>
  <si>
    <t>NOV.</t>
  </si>
  <si>
    <t>DIC.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</si>
</sst>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5" formatCode="#,##0\ &quot;€&quot;;\-#,##0\ &quot;€&quot;"/>
    <numFmt numFmtId="44" formatCode="_-* #,##0.00\ &quot;€&quot;_-;\-* #,##0.00\ &quot;€&quot;_-;_-* &quot;-&quot;??\ &quot;€&quot;_-;_-@_-"/>
    <numFmt numFmtId="165" formatCode="_ * #,##0_ ;_ * \-#,##0_ ;_ * &quot;-&quot;_ ;_ @_ "/>
    <numFmt numFmtId="166" formatCode="#,##0\ &quot;€&quot;"/>
  </numFmts>
  <fonts count="15" x14ac:knownFonts="1">
    <font>
      <sz val="11"/>
      <color theme="2"/>
      <name val="Segoe UI"/>
      <family val="2"/>
      <scheme val="minor"/>
    </font>
    <font>
      <sz val="11"/>
      <color theme="1"/>
      <name val="Segoe UI"/>
      <family val="2"/>
      <scheme val="minor"/>
    </font>
    <font>
      <b/>
      <sz val="11"/>
      <color theme="0"/>
      <name val="Segoe UI"/>
      <family val="2"/>
      <scheme val="minor"/>
    </font>
    <font>
      <sz val="11"/>
      <color theme="0"/>
      <name val="Segoe UI"/>
      <family val="2"/>
      <scheme val="minor"/>
    </font>
    <font>
      <sz val="11"/>
      <color theme="2"/>
      <name val="Segoe UI"/>
      <family val="2"/>
      <scheme val="minor"/>
    </font>
    <font>
      <sz val="20"/>
      <color theme="0"/>
      <name val="Segoe UI"/>
      <family val="2"/>
      <scheme val="minor"/>
    </font>
    <font>
      <sz val="12"/>
      <color theme="0"/>
      <name val="Segoe UI"/>
      <family val="2"/>
      <scheme val="minor"/>
    </font>
    <font>
      <sz val="48"/>
      <color theme="3"/>
      <name val="Segoe UI"/>
      <family val="2"/>
      <scheme val="minor"/>
    </font>
    <font>
      <sz val="48"/>
      <color theme="0"/>
      <name val="Cambria"/>
      <family val="2"/>
      <scheme val="major"/>
    </font>
    <font>
      <sz val="11"/>
      <color theme="2" tint="-0.749961851863155"/>
      <name val="Segoe UI"/>
      <family val="2"/>
      <scheme val="minor"/>
    </font>
    <font>
      <b/>
      <sz val="11"/>
      <color theme="3"/>
      <name val="Segoe UI"/>
      <family val="2"/>
      <scheme val="minor"/>
    </font>
    <font>
      <b/>
      <sz val="11"/>
      <color theme="3"/>
      <name val="Cambria"/>
      <family val="1"/>
      <scheme val="major"/>
    </font>
    <font>
      <sz val="11"/>
      <color theme="3"/>
      <name val="Segoe UI"/>
      <family val="2"/>
      <scheme val="minor"/>
    </font>
    <font>
      <sz val="11"/>
      <color theme="1" tint="0.34998626667073579"/>
      <name val="Segoe UI"/>
      <family val="2"/>
      <scheme val="minor"/>
    </font>
    <font>
      <sz val="11"/>
      <name val="Segoe UI"/>
      <family val="2"/>
      <scheme val="minor"/>
    </font>
  </fonts>
  <fills count="7">
    <fill>
      <patternFill patternType="none"/>
    </fill>
    <fill>
      <patternFill patternType="gray125"/>
    </fill>
    <fill>
      <patternFill patternType="solid">
        <fgColor theme="3"/>
        <bgColor indexed="64"/>
      </patternFill>
    </fill>
    <fill>
      <patternFill patternType="solid">
        <fgColor theme="5"/>
        <bgColor theme="4" tint="0.79998168889431442"/>
      </patternFill>
    </fill>
    <fill>
      <patternFill patternType="solid">
        <fgColor theme="4"/>
        <bgColor indexed="64"/>
      </patternFill>
    </fill>
    <fill>
      <patternFill patternType="solid">
        <fgColor rgb="FFFFFFCC"/>
      </patternFill>
    </fill>
    <fill>
      <patternFill patternType="solid">
        <fgColor theme="3"/>
        <bgColor theme="3"/>
      </patternFill>
    </fill>
  </fills>
  <borders count="3">
    <border>
      <left/>
      <right/>
      <top/>
      <bottom/>
      <diagonal/>
    </border>
    <border>
      <left/>
      <right/>
      <top/>
      <bottom style="medium">
        <color theme="5"/>
      </bottom>
      <diagonal/>
    </border>
    <border>
      <left style="thin">
        <color rgb="FFB2B2B2"/>
      </left>
      <right style="thin">
        <color rgb="FFB2B2B2"/>
      </right>
      <top style="thin">
        <color rgb="FFB2B2B2"/>
      </top>
      <bottom style="thin">
        <color rgb="FFB2B2B2"/>
      </bottom>
      <diagonal/>
    </border>
  </borders>
  <cellStyleXfs count="11">
    <xf numFmtId="0" fontId="0" fillId="2" borderId="0">
      <alignment vertical="center" wrapText="1"/>
    </xf>
    <xf numFmtId="44" fontId="1" fillId="0" borderId="0" applyFill="0" applyBorder="0" applyAlignment="0" applyProtection="0"/>
    <xf numFmtId="0" fontId="8" fillId="2" borderId="0" applyNumberFormat="0" applyBorder="0" applyAlignment="0" applyProtection="0"/>
    <xf numFmtId="0" fontId="5" fillId="2" borderId="0" applyNumberFormat="0" applyAlignment="0" applyProtection="0"/>
    <xf numFmtId="0" fontId="4" fillId="2" borderId="0" applyNumberFormat="0" applyAlignment="0" applyProtection="0"/>
    <xf numFmtId="0" fontId="2" fillId="2" borderId="0" applyNumberFormat="0" applyBorder="0" applyAlignment="0" applyProtection="0"/>
    <xf numFmtId="0" fontId="6" fillId="2" borderId="0" applyNumberFormat="0" applyBorder="0" applyAlignment="0" applyProtection="0"/>
    <xf numFmtId="165" fontId="14" fillId="0" borderId="0" applyFill="0" applyBorder="0" applyAlignment="0" applyProtection="0"/>
    <xf numFmtId="5" fontId="14" fillId="0" borderId="0" applyFont="0" applyFill="0" applyBorder="0" applyAlignment="0" applyProtection="0"/>
    <xf numFmtId="9" fontId="4" fillId="0" borderId="0" applyFill="0" applyBorder="0" applyAlignment="0" applyProtection="0"/>
    <xf numFmtId="0" fontId="9" fillId="5" borderId="2" applyNumberFormat="0" applyAlignment="0" applyProtection="0"/>
  </cellStyleXfs>
  <cellXfs count="41">
    <xf numFmtId="0" fontId="0" fillId="2" borderId="0" xfId="0">
      <alignment vertical="center" wrapText="1"/>
    </xf>
    <xf numFmtId="0" fontId="3" fillId="2" borderId="0" xfId="0" applyFont="1" applyFill="1">
      <alignment vertical="center" wrapText="1"/>
    </xf>
    <xf numFmtId="0" fontId="3" fillId="2" borderId="0" xfId="0" applyFont="1" applyFill="1" applyBorder="1" applyAlignment="1">
      <alignment horizontal="left" vertical="center" indent="1"/>
    </xf>
    <xf numFmtId="0" fontId="10" fillId="3" borderId="0" xfId="0" applyFont="1" applyFill="1" applyBorder="1" applyAlignment="1">
      <alignment horizontal="left" vertical="center" indent="1"/>
    </xf>
    <xf numFmtId="0" fontId="3" fillId="2" borderId="0" xfId="0" applyFont="1" applyFill="1" applyAlignment="1">
      <alignment wrapText="1"/>
    </xf>
    <xf numFmtId="0" fontId="2" fillId="2" borderId="0" xfId="0" applyFont="1" applyFill="1" applyBorder="1" applyAlignment="1">
      <alignment horizontal="left" vertical="center" indent="1"/>
    </xf>
    <xf numFmtId="0" fontId="10" fillId="4" borderId="0" xfId="0" applyFont="1" applyFill="1" applyBorder="1" applyAlignment="1">
      <alignment horizontal="left" vertical="center" indent="1"/>
    </xf>
    <xf numFmtId="0" fontId="0" fillId="2" borderId="0" xfId="0" applyFont="1">
      <alignment vertical="center" wrapText="1"/>
    </xf>
    <xf numFmtId="0" fontId="0" fillId="2" borderId="0" xfId="0" applyFont="1" applyFill="1" applyBorder="1" applyAlignment="1">
      <alignment horizontal="left" vertical="center" indent="1"/>
    </xf>
    <xf numFmtId="0" fontId="3" fillId="6" borderId="0" xfId="0" applyFont="1" applyFill="1" applyBorder="1">
      <alignment vertical="center" wrapText="1"/>
    </xf>
    <xf numFmtId="0" fontId="0" fillId="2" borderId="0" xfId="0" applyFont="1" applyFill="1" applyBorder="1">
      <alignment vertical="center" wrapText="1"/>
    </xf>
    <xf numFmtId="5" fontId="0" fillId="2" borderId="0" xfId="8" applyFont="1" applyFill="1" applyBorder="1" applyAlignment="1">
      <alignment vertical="center"/>
    </xf>
    <xf numFmtId="5" fontId="0" fillId="2" borderId="0" xfId="8" applyFont="1" applyFill="1" applyBorder="1" applyAlignment="1">
      <alignment horizontal="right" vertical="center" indent="1"/>
    </xf>
    <xf numFmtId="5" fontId="3" fillId="2" borderId="0" xfId="8" applyFont="1" applyFill="1" applyBorder="1" applyAlignment="1">
      <alignment vertical="center"/>
    </xf>
    <xf numFmtId="5" fontId="3" fillId="2" borderId="0" xfId="8" applyFont="1" applyFill="1" applyBorder="1" applyAlignment="1">
      <alignment horizontal="right" vertical="center" indent="1"/>
    </xf>
    <xf numFmtId="5" fontId="2" fillId="2" borderId="0" xfId="8" applyFont="1" applyFill="1" applyBorder="1" applyAlignment="1">
      <alignment vertical="center"/>
    </xf>
    <xf numFmtId="5" fontId="2" fillId="2" borderId="0" xfId="8" applyFont="1" applyFill="1" applyBorder="1" applyAlignment="1">
      <alignment horizontal="right" vertical="center" indent="1"/>
    </xf>
    <xf numFmtId="5" fontId="11" fillId="4" borderId="0" xfId="8" applyFont="1" applyFill="1" applyBorder="1" applyAlignment="1">
      <alignment vertical="center"/>
    </xf>
    <xf numFmtId="5" fontId="11" fillId="4" borderId="0" xfId="8" applyFont="1" applyFill="1" applyBorder="1" applyAlignment="1">
      <alignment horizontal="right" vertical="center" indent="1"/>
    </xf>
    <xf numFmtId="5" fontId="2" fillId="2" borderId="0" xfId="8" applyFont="1" applyFill="1" applyAlignment="1">
      <alignment vertical="center" wrapText="1"/>
    </xf>
    <xf numFmtId="0" fontId="13" fillId="2" borderId="0" xfId="0" applyFont="1" applyFill="1" applyAlignment="1">
      <alignment horizontal="center" wrapText="1"/>
    </xf>
    <xf numFmtId="0" fontId="0" fillId="2" borderId="0" xfId="0" applyAlignment="1">
      <alignment wrapText="1"/>
    </xf>
    <xf numFmtId="0" fontId="0" fillId="2" borderId="0" xfId="0" applyFont="1" applyFill="1" applyBorder="1" applyAlignment="1">
      <alignment wrapText="1"/>
    </xf>
    <xf numFmtId="0" fontId="0" fillId="2" borderId="0" xfId="0" applyFont="1" applyFill="1" applyBorder="1" applyAlignment="1">
      <alignment horizontal="right" wrapText="1"/>
    </xf>
    <xf numFmtId="0" fontId="0" fillId="2" borderId="0" xfId="0" applyAlignment="1">
      <alignment horizontal="right" wrapText="1"/>
    </xf>
    <xf numFmtId="5" fontId="0" fillId="6" borderId="0" xfId="0" applyNumberFormat="1" applyFont="1" applyFill="1" applyBorder="1" applyAlignment="1">
      <alignment vertical="center" wrapText="1"/>
    </xf>
    <xf numFmtId="5" fontId="12" fillId="2" borderId="0" xfId="0" applyNumberFormat="1" applyFont="1" applyFill="1" applyAlignment="1">
      <alignment vertical="center" wrapText="1"/>
    </xf>
    <xf numFmtId="5" fontId="0" fillId="2" borderId="0" xfId="0" applyNumberFormat="1" applyFont="1" applyFill="1" applyBorder="1" applyAlignment="1">
      <alignment vertical="center"/>
    </xf>
    <xf numFmtId="5" fontId="0" fillId="2" borderId="0" xfId="8" applyNumberFormat="1" applyFont="1" applyFill="1" applyBorder="1" applyAlignment="1">
      <alignment vertical="center" wrapText="1"/>
    </xf>
    <xf numFmtId="5" fontId="0" fillId="6" borderId="0" xfId="8" applyNumberFormat="1" applyFont="1" applyFill="1" applyBorder="1" applyAlignment="1">
      <alignment vertical="center" wrapText="1"/>
    </xf>
    <xf numFmtId="5" fontId="11" fillId="3" borderId="0" xfId="1" applyNumberFormat="1" applyFont="1" applyFill="1" applyBorder="1" applyAlignment="1">
      <alignment vertical="center"/>
    </xf>
    <xf numFmtId="0" fontId="3" fillId="2" borderId="0" xfId="0" applyNumberFormat="1" applyFont="1" applyFill="1">
      <alignment vertical="center" wrapText="1"/>
    </xf>
    <xf numFmtId="0" fontId="2" fillId="2" borderId="1" xfId="1" applyNumberFormat="1" applyFont="1" applyFill="1" applyBorder="1" applyAlignment="1"/>
    <xf numFmtId="0" fontId="2" fillId="2" borderId="1" xfId="0" applyNumberFormat="1" applyFont="1" applyFill="1" applyBorder="1" applyAlignment="1">
      <alignment horizontal="right"/>
    </xf>
    <xf numFmtId="0" fontId="13" fillId="2" borderId="0" xfId="0" applyFont="1" applyFill="1" applyAlignment="1">
      <alignment horizontal="right" vertical="center" wrapText="1"/>
    </xf>
    <xf numFmtId="0" fontId="5" fillId="2" borderId="0" xfId="3" applyAlignment="1">
      <alignment vertical="top"/>
    </xf>
    <xf numFmtId="0" fontId="12" fillId="4" borderId="0" xfId="0" applyFont="1" applyFill="1" applyBorder="1" applyAlignment="1">
      <alignment horizontal="right" indent="1"/>
    </xf>
    <xf numFmtId="166" fontId="7" fillId="4" borderId="0" xfId="0" applyNumberFormat="1" applyFont="1" applyFill="1" applyBorder="1" applyAlignment="1">
      <alignment horizontal="right" vertical="center" indent="1"/>
    </xf>
    <xf numFmtId="0" fontId="8" fillId="2" borderId="0" xfId="2" applyAlignment="1">
      <alignment horizontal="left" vertical="center"/>
    </xf>
    <xf numFmtId="0" fontId="6" fillId="2" borderId="0" xfId="6" applyBorder="1" applyAlignment="1">
      <alignment horizontal="left"/>
    </xf>
    <xf numFmtId="5" fontId="0" fillId="2" borderId="0" xfId="0" applyNumberFormat="1" applyFont="1" applyFill="1" applyBorder="1" applyAlignment="1">
      <alignment vertical="center" wrapText="1"/>
    </xf>
  </cellXfs>
  <cellStyles count="11">
    <cellStyle name="Encabezado 1" xfId="3" builtinId="16" customBuiltin="1"/>
    <cellStyle name="Encabezado 4" xfId="6" builtinId="19" customBuiltin="1"/>
    <cellStyle name="Millares [0]" xfId="7" builtinId="6" customBuiltin="1"/>
    <cellStyle name="Moneda" xfId="1" builtinId="4" customBuiltin="1"/>
    <cellStyle name="Moneda [0]" xfId="8" builtinId="7" customBuiltin="1"/>
    <cellStyle name="Normal" xfId="0" builtinId="0" customBuiltin="1"/>
    <cellStyle name="Notas" xfId="10" builtinId="10" customBuiltin="1"/>
    <cellStyle name="Porcentaje" xfId="9" builtinId="5" customBuiltin="1"/>
    <cellStyle name="Título" xfId="2" builtinId="15" customBuiltin="1"/>
    <cellStyle name="Título 2" xfId="4" builtinId="17" customBuiltin="1"/>
    <cellStyle name="Título 3" xfId="5" builtinId="18" customBuiltin="1"/>
  </cellStyles>
  <dxfs count="59">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name val="Segoe UI"/>
        <family val="2"/>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indexed="64"/>
          <bgColor theme="3"/>
        </patternFill>
      </fill>
      <alignment horizontal="general" vertical="center" textRotation="0" wrapText="0" indent="0" justifyLastLine="0" shrinkToFit="0" readingOrder="0"/>
    </dxf>
    <dxf>
      <font>
        <b val="0"/>
        <i val="0"/>
        <strike val="0"/>
        <condense val="0"/>
        <extend val="0"/>
        <outline val="0"/>
        <shadow val="0"/>
        <u val="none"/>
        <vertAlign val="baseline"/>
        <sz val="11"/>
        <color theme="2"/>
        <name val="Segoe UI"/>
        <family val="2"/>
        <scheme val="minor"/>
      </font>
      <fill>
        <patternFill patternType="solid">
          <fgColor indexed="64"/>
          <bgColor theme="3"/>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fill>
        <patternFill patternType="solid">
          <fgColor indexed="64"/>
          <bgColor theme="3"/>
        </patternFill>
      </fill>
      <alignment horizontal="left" vertical="center" textRotation="0" wrapText="0" indent="1" justifyLastLine="0" shrinkToFit="0" readingOrder="0"/>
    </dxf>
    <dxf>
      <alignment vertical="bottom" textRotation="0" wrapText="1" indent="0" justifyLastLine="0" shrinkToFit="0" readingOrder="0"/>
    </dxf>
    <dxf>
      <numFmt numFmtId="9" formatCode="#,##0\ &quot;€&quot;;\-#,##0\ &quot;€&quot;"/>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0\ &quot;€&quot;;\-#,##0\ &quot;€&quot;"/>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0\ &quot;€&quot;;\-#,##0\ &quot;€&quot;"/>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fill>
        <patternFill patternType="solid">
          <fgColor indexed="64"/>
          <bgColor theme="3"/>
        </patternFill>
      </fill>
      <border diagonalUp="0" diagonalDown="0" outline="0">
        <left/>
        <right/>
        <top/>
        <bottom/>
      </border>
    </dxf>
    <dxf>
      <font>
        <b val="0"/>
        <i val="0"/>
        <strike val="0"/>
        <condense val="0"/>
        <extend val="0"/>
        <outline val="0"/>
        <shadow val="0"/>
        <u val="none"/>
        <vertAlign val="baseline"/>
        <sz val="11"/>
        <color theme="2"/>
        <name val="Segoe UI"/>
        <family val="2"/>
        <scheme val="minor"/>
      </font>
      <fill>
        <patternFill patternType="solid">
          <fgColor indexed="64"/>
          <bgColor theme="3"/>
        </patternFill>
      </fill>
    </dxf>
    <dxf>
      <alignment vertical="bottom" textRotation="0" wrapText="1" indent="0" justifyLastLine="0" shrinkToFit="0" readingOrder="0"/>
    </dxf>
    <dxf>
      <border>
        <left style="thin">
          <color theme="1"/>
        </left>
      </border>
    </dxf>
    <dxf>
      <border>
        <left style="thin">
          <color theme="1"/>
        </left>
      </border>
    </dxf>
    <dxf>
      <font>
        <b/>
        <color theme="1"/>
      </font>
    </dxf>
    <dxf>
      <font>
        <b/>
        <color theme="1"/>
      </font>
    </dxf>
    <dxf>
      <font>
        <b/>
        <i val="0"/>
        <color theme="0"/>
      </font>
    </dxf>
    <dxf>
      <font>
        <b/>
        <i val="0"/>
        <color theme="0"/>
      </font>
      <border>
        <bottom style="medium">
          <color theme="5"/>
        </bottom>
      </border>
    </dxf>
    <dxf>
      <font>
        <color theme="0"/>
      </font>
      <fill>
        <patternFill>
          <bgColor theme="3"/>
        </patternFill>
      </fill>
      <border>
        <left/>
        <right/>
        <top/>
        <bottom/>
      </border>
    </dxf>
    <dxf>
      <border>
        <left style="thin">
          <color theme="1"/>
        </left>
      </border>
    </dxf>
    <dxf>
      <border>
        <left style="thin">
          <color theme="1"/>
        </left>
      </border>
    </dxf>
    <dxf>
      <font>
        <b/>
        <color theme="1"/>
      </font>
    </dxf>
    <dxf>
      <font>
        <b/>
        <color theme="1"/>
      </font>
    </dxf>
    <dxf>
      <font>
        <b/>
        <i val="0"/>
        <color theme="3"/>
      </font>
      <fill>
        <patternFill>
          <bgColor theme="0"/>
        </patternFill>
      </fill>
    </dxf>
    <dxf>
      <font>
        <b/>
        <i val="0"/>
        <color theme="0"/>
      </font>
      <border>
        <bottom style="medium">
          <color theme="5"/>
        </bottom>
      </border>
    </dxf>
    <dxf>
      <font>
        <color theme="0"/>
      </font>
      <fill>
        <patternFill>
          <bgColor theme="3"/>
        </patternFill>
      </fill>
      <border>
        <left/>
        <right/>
        <top/>
        <bottom/>
      </border>
    </dxf>
  </dxfs>
  <tableStyles count="2" defaultTableStyle="Pérdidas y ganancias" defaultPivotStyle="PivotStyleLight16">
    <tableStyle name="Gastos" pivot="0" count="7" xr9:uid="{00000000-0011-0000-FFFF-FFFF00000000}">
      <tableStyleElement type="wholeTable" dxfId="58"/>
      <tableStyleElement type="headerRow" dxfId="57"/>
      <tableStyleElement type="totalRow" dxfId="56"/>
      <tableStyleElement type="firstColumn" dxfId="55"/>
      <tableStyleElement type="lastColumn" dxfId="54"/>
      <tableStyleElement type="firstColumnStripe" dxfId="53"/>
      <tableStyleElement type="secondColumnStripe" dxfId="52"/>
    </tableStyle>
    <tableStyle name="Pérdidas y ganancias" pivot="0" count="7" xr9:uid="{00000000-0011-0000-FFFF-FFFF01000000}">
      <tableStyleElement type="wholeTable" dxfId="51"/>
      <tableStyleElement type="headerRow" dxfId="50"/>
      <tableStyleElement type="totalRow" dxfId="49"/>
      <tableStyleElement type="firstColumn" dxfId="48"/>
      <tableStyleElement type="lastColumn" dxfId="47"/>
      <tableStyleElement type="firstColumnStripe" dxfId="46"/>
      <tableStyleElement type="secondColumnStripe" dxfId="4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4253588492461902E-2"/>
          <c:y val="9.9308419780860732E-2"/>
          <c:w val="0.86286252580352119"/>
          <c:h val="0.7484731075282256"/>
        </c:manualLayout>
      </c:layout>
      <c:lineChart>
        <c:grouping val="standard"/>
        <c:varyColors val="0"/>
        <c:ser>
          <c:idx val="0"/>
          <c:order val="0"/>
          <c:tx>
            <c:strRef>
              <c:f>Ingresos!$B$12</c:f>
              <c:strCache>
                <c:ptCount val="1"/>
                <c:pt idx="0">
                  <c:v>Beneficio bruto</c:v>
                </c:pt>
              </c:strCache>
            </c:strRef>
          </c:tx>
          <c:spPr>
            <a:ln w="28575" cap="rnd">
              <a:solidFill>
                <a:schemeClr val="accent1"/>
              </a:solidFill>
              <a:round/>
            </a:ln>
            <a:effectLst/>
          </c:spPr>
          <c:marker>
            <c:symbol val="circle"/>
            <c:size val="5"/>
            <c:spPr>
              <a:solidFill>
                <a:schemeClr val="bg2"/>
              </a:solidFill>
              <a:ln w="57150">
                <a:solidFill>
                  <a:schemeClr val="bg2"/>
                </a:solidFill>
              </a:ln>
              <a:effectLst/>
            </c:spPr>
          </c:marker>
          <c:val>
            <c:numRef>
              <c:f>Ingresos!$C$12:$N$12</c:f>
              <c:numCache>
                <c:formatCode>"€"#,##0_);\("€"#,##0\)</c:formatCode>
                <c:ptCount val="12"/>
                <c:pt idx="0">
                  <c:v>25000</c:v>
                </c:pt>
                <c:pt idx="1">
                  <c:v>36348</c:v>
                </c:pt>
                <c:pt idx="2">
                  <c:v>27562</c:v>
                </c:pt>
                <c:pt idx="3">
                  <c:v>-5059.5</c:v>
                </c:pt>
                <c:pt idx="4">
                  <c:v>30153.179999999997</c:v>
                </c:pt>
                <c:pt idx="5">
                  <c:v>32964.449999999997</c:v>
                </c:pt>
                <c:pt idx="6">
                  <c:v>33502.869999999995</c:v>
                </c:pt>
                <c:pt idx="7">
                  <c:v>41646</c:v>
                </c:pt>
                <c:pt idx="8">
                  <c:v>0</c:v>
                </c:pt>
                <c:pt idx="9">
                  <c:v>0</c:v>
                </c:pt>
                <c:pt idx="10">
                  <c:v>0</c:v>
                </c:pt>
                <c:pt idx="11">
                  <c:v>0</c:v>
                </c:pt>
              </c:numCache>
            </c:numRef>
          </c:val>
          <c:smooth val="0"/>
          <c:extLst>
            <c:ext xmlns:c16="http://schemas.microsoft.com/office/drawing/2014/chart" uri="{C3380CC4-5D6E-409C-BE32-E72D297353CC}">
              <c16:uniqueId val="{00000002-6309-4112-8C5D-0AF7BF63DCED}"/>
            </c:ext>
          </c:extLst>
        </c:ser>
        <c:ser>
          <c:idx val="1"/>
          <c:order val="1"/>
          <c:tx>
            <c:strRef>
              <c:f>'Gastos de funcionamiento'!$B$17</c:f>
              <c:strCache>
                <c:ptCount val="1"/>
                <c:pt idx="0">
                  <c:v>Gastos de funcionamiento totales</c:v>
                </c:pt>
              </c:strCache>
            </c:strRef>
          </c:tx>
          <c:spPr>
            <a:ln w="28575" cap="rnd">
              <a:solidFill>
                <a:schemeClr val="accent2"/>
              </a:solidFill>
              <a:round/>
            </a:ln>
            <a:effectLst/>
          </c:spPr>
          <c:marker>
            <c:symbol val="circle"/>
            <c:size val="5"/>
            <c:spPr>
              <a:solidFill>
                <a:schemeClr val="bg2"/>
              </a:solidFill>
              <a:ln w="57150">
                <a:solidFill>
                  <a:schemeClr val="bg2"/>
                </a:solidFill>
              </a:ln>
              <a:effectLst/>
            </c:spPr>
          </c:marker>
          <c:val>
            <c:numRef>
              <c:f>'Gastos de funcionamiento'!$C$17:$N$17</c:f>
              <c:numCache>
                <c:formatCode>"€"#,##0_);\("€"#,##0\)</c:formatCode>
                <c:ptCount val="12"/>
                <c:pt idx="0">
                  <c:v>10841</c:v>
                </c:pt>
                <c:pt idx="1">
                  <c:v>11367.25</c:v>
                </c:pt>
                <c:pt idx="2">
                  <c:v>11919.82</c:v>
                </c:pt>
                <c:pt idx="3">
                  <c:v>12500.010000000002</c:v>
                </c:pt>
                <c:pt idx="4">
                  <c:v>13109.21</c:v>
                </c:pt>
                <c:pt idx="5">
                  <c:v>13748.859999999999</c:v>
                </c:pt>
                <c:pt idx="6">
                  <c:v>14420.509999999998</c:v>
                </c:pt>
                <c:pt idx="7">
                  <c:v>0</c:v>
                </c:pt>
                <c:pt idx="8">
                  <c:v>0</c:v>
                </c:pt>
                <c:pt idx="9">
                  <c:v>0</c:v>
                </c:pt>
                <c:pt idx="10">
                  <c:v>0</c:v>
                </c:pt>
                <c:pt idx="11">
                  <c:v>0</c:v>
                </c:pt>
              </c:numCache>
            </c:numRef>
          </c:val>
          <c:smooth val="0"/>
          <c:extLst>
            <c:ext xmlns:c16="http://schemas.microsoft.com/office/drawing/2014/chart" uri="{C3380CC4-5D6E-409C-BE32-E72D297353CC}">
              <c16:uniqueId val="{00000003-6309-4112-8C5D-0AF7BF63DCED}"/>
            </c:ext>
          </c:extLst>
        </c:ser>
        <c:dLbls>
          <c:showLegendKey val="0"/>
          <c:showVal val="0"/>
          <c:showCatName val="0"/>
          <c:showSerName val="0"/>
          <c:showPercent val="0"/>
          <c:showBubbleSize val="0"/>
        </c:dLbls>
        <c:marker val="1"/>
        <c:smooth val="0"/>
        <c:axId val="280434336"/>
        <c:axId val="280434728"/>
      </c:lineChart>
      <c:catAx>
        <c:axId val="280434336"/>
        <c:scaling>
          <c:orientation val="minMax"/>
        </c:scaling>
        <c:delete val="1"/>
        <c:axPos val="b"/>
        <c:majorTickMark val="out"/>
        <c:minorTickMark val="none"/>
        <c:tickLblPos val="nextTo"/>
        <c:crossAx val="280434728"/>
        <c:crosses val="autoZero"/>
        <c:auto val="1"/>
        <c:lblAlgn val="ctr"/>
        <c:lblOffset val="100"/>
        <c:noMultiLvlLbl val="0"/>
      </c:catAx>
      <c:valAx>
        <c:axId val="280434728"/>
        <c:scaling>
          <c:orientation val="minMax"/>
        </c:scaling>
        <c:delete val="1"/>
        <c:axPos val="l"/>
        <c:numFmt formatCode="&quot;€&quot;#,##0_);\(&quot;€&quot;#,##0\)" sourceLinked="1"/>
        <c:majorTickMark val="out"/>
        <c:minorTickMark val="none"/>
        <c:tickLblPos val="nextTo"/>
        <c:crossAx val="280434336"/>
        <c:crosses val="autoZero"/>
        <c:crossBetween val="between"/>
      </c:valAx>
      <c:spPr>
        <a:noFill/>
        <a:ln w="25400">
          <a:noFill/>
        </a:ln>
        <a:effectLst/>
      </c:spPr>
    </c:plotArea>
    <c:legend>
      <c:legendPos val="r"/>
      <c:layout>
        <c:manualLayout>
          <c:xMode val="edge"/>
          <c:yMode val="edge"/>
          <c:x val="0.85709285444534322"/>
          <c:y val="0.12393117526975794"/>
          <c:w val="0.14290714555465681"/>
          <c:h val="0.8356322126400866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2"/>
              </a:solidFill>
              <a:latin typeface="+mn-lt"/>
              <a:ea typeface="+mn-ea"/>
              <a:cs typeface="+mn-cs"/>
            </a:defRPr>
          </a:pPr>
          <a:endParaRPr lang="es-ES"/>
        </a:p>
      </c:txPr>
    </c:legend>
    <c:plotVisOnly val="1"/>
    <c:dispBlanksAs val="gap"/>
    <c:showDLblsOverMax val="0"/>
  </c:chart>
  <c:spPr>
    <a:solidFill>
      <a:schemeClr val="tx2"/>
    </a:solidFill>
    <a:ln w="9525" cap="flat" cmpd="sng" algn="ctr">
      <a:noFill/>
      <a:round/>
    </a:ln>
    <a:effectLst/>
  </c:spPr>
  <c:txPr>
    <a:bodyPr/>
    <a:lstStyle/>
    <a:p>
      <a:pPr>
        <a:defRPr sz="1100">
          <a:solidFill>
            <a:schemeClr val="bg2"/>
          </a:solidFill>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47624</xdr:colOff>
      <xdr:row>2</xdr:row>
      <xdr:rowOff>85725</xdr:rowOff>
    </xdr:from>
    <xdr:to>
      <xdr:col>14</xdr:col>
      <xdr:colOff>1703624</xdr:colOff>
      <xdr:row>2</xdr:row>
      <xdr:rowOff>1285875</xdr:rowOff>
    </xdr:to>
    <xdr:graphicFrame macro="">
      <xdr:nvGraphicFramePr>
        <xdr:cNvPr id="3" name="Gráfico 2" descr="Gráfico de líneas que muestra el beneficio bruto y los gastos de funcionamiento totales">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Ingresos" displayName="Ingresos" ref="B3:O10" totalsRowCount="1" headerRowDxfId="44">
  <autoFilter ref="B3:O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Ingresos" totalsRowLabel="Ventas netas" dataDxfId="43" totalsRowDxfId="42"/>
    <tableColumn id="2" xr3:uid="{00000000-0010-0000-0000-000002000000}" name="ENE." totalsRowFunction="custom" dataDxfId="41" totalsRowDxfId="40">
      <totalsRowFormula>IF(SUM(C4:C9)=0,"",SUM(C4:C9))</totalsRowFormula>
    </tableColumn>
    <tableColumn id="3" xr3:uid="{00000000-0010-0000-0000-000003000000}" name="FEB." totalsRowFunction="custom" dataDxfId="39" totalsRowDxfId="38">
      <totalsRowFormula>IF(SUM(D4:D9)=0,"",SUM(D4:D9))</totalsRowFormula>
    </tableColumn>
    <tableColumn id="4" xr3:uid="{00000000-0010-0000-0000-000004000000}" name="MAR." totalsRowFunction="custom" dataDxfId="37" totalsRowDxfId="36">
      <totalsRowFormula>IF(SUM(E4:E9)=0,"",SUM(E4:E9))</totalsRowFormula>
    </tableColumn>
    <tableColumn id="5" xr3:uid="{00000000-0010-0000-0000-000005000000}" name="ABR." totalsRowFunction="custom" dataDxfId="35" totalsRowDxfId="34">
      <totalsRowFormula>IF(SUM(F4:F9)=0,"",SUM(F4:F9))</totalsRowFormula>
    </tableColumn>
    <tableColumn id="6" xr3:uid="{00000000-0010-0000-0000-000006000000}" name="MAY." totalsRowFunction="custom" dataDxfId="33" totalsRowDxfId="32">
      <totalsRowFormula>IF(SUM(G4:G9)=0,"",SUM(G4:G9))</totalsRowFormula>
    </tableColumn>
    <tableColumn id="7" xr3:uid="{00000000-0010-0000-0000-000007000000}" name="JUN." totalsRowFunction="custom" dataDxfId="31" totalsRowDxfId="30">
      <totalsRowFormula>IF(SUM(H4:H9)=0,"",SUM(H4:H9))</totalsRowFormula>
    </tableColumn>
    <tableColumn id="8" xr3:uid="{00000000-0010-0000-0000-000008000000}" name="JUL." totalsRowFunction="custom" dataDxfId="29" totalsRowDxfId="28">
      <totalsRowFormula>IF(SUM(I4:I9)=0,"",SUM(I4:I9))</totalsRowFormula>
    </tableColumn>
    <tableColumn id="9" xr3:uid="{00000000-0010-0000-0000-000009000000}" name="AGO." totalsRowFunction="custom" dataDxfId="27" totalsRowDxfId="26">
      <totalsRowFormula>IF(SUM(J4:J9)=0,"",SUM(J4:J9))</totalsRowFormula>
    </tableColumn>
    <tableColumn id="10" xr3:uid="{00000000-0010-0000-0000-00000A000000}" name="SEP." totalsRowFunction="custom" dataDxfId="25" totalsRowDxfId="24">
      <totalsRowFormula>IF(SUM(K4:K9)=0,"",SUM(K4:K9))</totalsRowFormula>
    </tableColumn>
    <tableColumn id="11" xr3:uid="{00000000-0010-0000-0000-00000B000000}" name="OCT." totalsRowFunction="custom" dataDxfId="23" totalsRowDxfId="22">
      <totalsRowFormula>IF(SUM(L4:L9)=0,"",SUM(L4:L9))</totalsRowFormula>
    </tableColumn>
    <tableColumn id="12" xr3:uid="{00000000-0010-0000-0000-00000C000000}" name="NOV." totalsRowFunction="custom" dataDxfId="21" totalsRowDxfId="20">
      <totalsRowFormula>IF(SUM(M4:M9)=0,"",SUM(M4:M9))</totalsRowFormula>
    </tableColumn>
    <tableColumn id="13" xr3:uid="{00000000-0010-0000-0000-00000D000000}" name="DIC." totalsRowFunction="custom" dataDxfId="19" totalsRowDxfId="18">
      <totalsRowFormula>IF(SUM(N4:N9)=0,"",SUM(N4:N9))</totalsRowFormula>
    </tableColumn>
    <tableColumn id="14" xr3:uid="{00000000-0010-0000-0000-00000E000000}" name="AÑO HASTA LA FECHA" totalsRowFunction="sum" dataDxfId="17" totalsRowDxfId="0">
      <calculatedColumnFormula>SUM(C4:N4)</calculatedColumnFormula>
    </tableColumn>
  </tableColumns>
  <tableStyleInfo name="Pérdidas y ganancias" showFirstColumn="0" showLastColumn="0" showRowStripes="1" showColumnStripes="0"/>
  <extLst>
    <ext xmlns:x14="http://schemas.microsoft.com/office/spreadsheetml/2009/9/main" uri="{504A1905-F514-4f6f-8877-14C23A59335A}">
      <x14:table altTextSummary="Escriba los ingresos de cada mes en esta tabla. El importe del año hasta la fecha se calcula automá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Gastos" displayName="Gastos" ref="B3:O17" totalsRowCount="1" headerRowDxfId="16">
  <autoFilter ref="B3:O1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Gastos de funcionamiento" totalsRowLabel="Gastos de funcionamiento totales" dataDxfId="15" totalsRowDxfId="14"/>
    <tableColumn id="2" xr3:uid="{00000000-0010-0000-0100-000002000000}" name="ENE." totalsRowFunction="custom" totalsRowDxfId="13">
      <totalsRowFormula>IF(SUM(C4:C16)=0,"",SUM(C4:C16))</totalsRowFormula>
    </tableColumn>
    <tableColumn id="3" xr3:uid="{00000000-0010-0000-0100-000003000000}" name="FEB." totalsRowFunction="custom" totalsRowDxfId="12">
      <totalsRowFormula>IF(SUM(D4:D16)=0,"",SUM(D4:D16))</totalsRowFormula>
    </tableColumn>
    <tableColumn id="4" xr3:uid="{00000000-0010-0000-0100-000004000000}" name="MAR." totalsRowFunction="custom" totalsRowDxfId="11">
      <totalsRowFormula>IF(SUM(E4:E16)=0,"",SUM(E4:E16))</totalsRowFormula>
    </tableColumn>
    <tableColumn id="5" xr3:uid="{00000000-0010-0000-0100-000005000000}" name="ABR." totalsRowFunction="custom" totalsRowDxfId="10">
      <totalsRowFormula>IF(SUM(F4:F16)=0,"",SUM(F4:F16))</totalsRowFormula>
    </tableColumn>
    <tableColumn id="6" xr3:uid="{00000000-0010-0000-0100-000006000000}" name="MAY." totalsRowFunction="custom" totalsRowDxfId="9">
      <totalsRowFormula>IF(SUM(G4:G16)=0,"",SUM(G4:G16))</totalsRowFormula>
    </tableColumn>
    <tableColumn id="7" xr3:uid="{00000000-0010-0000-0100-000007000000}" name="JUN." totalsRowFunction="custom" totalsRowDxfId="8">
      <totalsRowFormula>IF(SUM(H4:H16)=0,"",SUM(H4:H16))</totalsRowFormula>
    </tableColumn>
    <tableColumn id="8" xr3:uid="{00000000-0010-0000-0100-000008000000}" name="JUL." totalsRowFunction="custom" totalsRowDxfId="7">
      <totalsRowFormula>IF(SUM(I4:I16)=0,"",SUM(I4:I16))</totalsRowFormula>
    </tableColumn>
    <tableColumn id="9" xr3:uid="{00000000-0010-0000-0100-000009000000}" name="AGO." totalsRowFunction="custom" totalsRowDxfId="6">
      <totalsRowFormula>IF(SUM(J4:J16)=0,"",SUM(J4:J16))</totalsRowFormula>
    </tableColumn>
    <tableColumn id="10" xr3:uid="{00000000-0010-0000-0100-00000A000000}" name="SEP." totalsRowFunction="custom" totalsRowDxfId="5">
      <totalsRowFormula>IF(SUM(K4:K16)=0,"",SUM(K4:K16))</totalsRowFormula>
    </tableColumn>
    <tableColumn id="11" xr3:uid="{00000000-0010-0000-0100-00000B000000}" name="OCT." totalsRowFunction="custom" totalsRowDxfId="4">
      <totalsRowFormula>IF(SUM(L4:L16)=0,"",SUM(L4:L16))</totalsRowFormula>
    </tableColumn>
    <tableColumn id="12" xr3:uid="{00000000-0010-0000-0100-00000C000000}" name="NOV." totalsRowFunction="custom" totalsRowDxfId="3">
      <totalsRowFormula>IF(SUM(M4:M16)=0,"",SUM(M4:M16))</totalsRowFormula>
    </tableColumn>
    <tableColumn id="13" xr3:uid="{00000000-0010-0000-0100-00000D000000}" name="DIC." totalsRowFunction="custom" totalsRowDxfId="2">
      <totalsRowFormula>IF(SUM(N4:N16)=0,"",SUM(N4:N16))</totalsRowFormula>
    </tableColumn>
    <tableColumn id="14" xr3:uid="{00000000-0010-0000-0100-00000E000000}" name="AÑO HASTA LA FECHA" totalsRowFunction="sum" totalsRowDxfId="1">
      <calculatedColumnFormula>SUM(C4:N4)</calculatedColumnFormula>
    </tableColumn>
  </tableColumns>
  <tableStyleInfo name="Gastos" showFirstColumn="0" showLastColumn="0" showRowStripes="1" showColumnStripes="0"/>
  <extLst>
    <ext xmlns:x14="http://schemas.microsoft.com/office/spreadsheetml/2009/9/main" uri="{504A1905-F514-4f6f-8877-14C23A59335A}">
      <x14:table altTextSummary="Escriba los gastos de funcionamiento de cada mes en esta tabla. El importe del año hasta la fecha se calcula automáticamente"/>
    </ext>
  </extLst>
</table>
</file>

<file path=xl/theme/theme1.xml><?xml version="1.0" encoding="utf-8"?>
<a:theme xmlns:a="http://schemas.openxmlformats.org/drawingml/2006/main" name="Office Theme">
  <a:themeElements>
    <a:clrScheme name="Profit and Loss">
      <a:dk1>
        <a:sysClr val="windowText" lastClr="000000"/>
      </a:dk1>
      <a:lt1>
        <a:sysClr val="window" lastClr="FFFFFF"/>
      </a:lt1>
      <a:dk2>
        <a:srgbClr val="414141"/>
      </a:dk2>
      <a:lt2>
        <a:srgbClr val="F0F0F0"/>
      </a:lt2>
      <a:accent1>
        <a:srgbClr val="74CADA"/>
      </a:accent1>
      <a:accent2>
        <a:srgbClr val="92CC46"/>
      </a:accent2>
      <a:accent3>
        <a:srgbClr val="F1603D"/>
      </a:accent3>
      <a:accent4>
        <a:srgbClr val="8F919E"/>
      </a:accent4>
      <a:accent5>
        <a:srgbClr val="8D77FB"/>
      </a:accent5>
      <a:accent6>
        <a:srgbClr val="5B7799"/>
      </a:accent6>
      <a:hlink>
        <a:srgbClr val="0563C1"/>
      </a:hlink>
      <a:folHlink>
        <a:srgbClr val="954F72"/>
      </a:folHlink>
    </a:clrScheme>
    <a:fontScheme name="Profit and Loss">
      <a:majorFont>
        <a:latin typeface="Cambria"/>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O9"/>
  <sheetViews>
    <sheetView showGridLines="0" tabSelected="1" workbookViewId="0"/>
  </sheetViews>
  <sheetFormatPr baseColWidth="10" defaultColWidth="9" defaultRowHeight="30" customHeight="1" x14ac:dyDescent="0.3"/>
  <cols>
    <col min="1" max="1" width="1.875" customWidth="1"/>
    <col min="2" max="2" width="31.625" customWidth="1"/>
    <col min="3" max="14" width="10" customWidth="1"/>
    <col min="15" max="15" width="22.75" customWidth="1"/>
    <col min="16" max="16" width="2.625" customWidth="1"/>
  </cols>
  <sheetData>
    <row r="1" spans="1:15" s="7" customFormat="1" ht="30" customHeight="1" x14ac:dyDescent="0.3">
      <c r="A1" s="1"/>
      <c r="B1" s="38" t="s">
        <v>0</v>
      </c>
      <c r="C1" s="39" t="s">
        <v>7</v>
      </c>
      <c r="D1" s="39"/>
      <c r="E1" s="39"/>
      <c r="F1" s="39"/>
      <c r="G1" s="39"/>
      <c r="H1" s="39"/>
      <c r="I1" s="39"/>
      <c r="J1" s="39"/>
      <c r="K1" s="39"/>
      <c r="L1" s="36" t="s">
        <v>9</v>
      </c>
      <c r="M1" s="36"/>
      <c r="N1" s="36"/>
      <c r="O1" s="36"/>
    </row>
    <row r="2" spans="1:15" ht="65.099999999999994" customHeight="1" x14ac:dyDescent="0.3">
      <c r="A2" s="1"/>
      <c r="B2" s="38"/>
      <c r="C2" s="35" t="s">
        <v>8</v>
      </c>
      <c r="D2" s="35"/>
      <c r="E2" s="35"/>
      <c r="F2" s="35"/>
      <c r="G2" s="35"/>
      <c r="H2" s="35"/>
      <c r="I2" s="35"/>
      <c r="J2" s="35"/>
      <c r="K2" s="35"/>
      <c r="L2" s="37">
        <f>IngresosNetos</f>
        <v>72450.139999999985</v>
      </c>
      <c r="M2" s="37"/>
      <c r="N2" s="37"/>
      <c r="O2" s="37"/>
    </row>
    <row r="3" spans="1:15" ht="105" customHeight="1" x14ac:dyDescent="0.3">
      <c r="A3" s="1"/>
      <c r="B3" s="34" t="s">
        <v>1</v>
      </c>
      <c r="C3" s="34"/>
      <c r="D3" s="34"/>
      <c r="E3" s="34"/>
      <c r="F3" s="34"/>
      <c r="G3" s="34"/>
      <c r="H3" s="34"/>
      <c r="I3" s="34"/>
      <c r="J3" s="34"/>
      <c r="K3" s="34"/>
      <c r="L3" s="34"/>
      <c r="M3" s="34"/>
      <c r="N3" s="34"/>
      <c r="O3" s="34"/>
    </row>
    <row r="4" spans="1:15" s="21" customFormat="1" ht="39.950000000000003" customHeight="1" thickBot="1" x14ac:dyDescent="0.35">
      <c r="A4" s="4"/>
      <c r="B4" s="20"/>
      <c r="C4" s="32" t="s">
        <v>38</v>
      </c>
      <c r="D4" s="32" t="s">
        <v>39</v>
      </c>
      <c r="E4" s="32" t="s">
        <v>40</v>
      </c>
      <c r="F4" s="32" t="s">
        <v>41</v>
      </c>
      <c r="G4" s="32" t="s">
        <v>42</v>
      </c>
      <c r="H4" s="32" t="s">
        <v>43</v>
      </c>
      <c r="I4" s="32" t="s">
        <v>44</v>
      </c>
      <c r="J4" s="32" t="s">
        <v>45</v>
      </c>
      <c r="K4" s="32" t="s">
        <v>46</v>
      </c>
      <c r="L4" s="32" t="s">
        <v>47</v>
      </c>
      <c r="M4" s="32" t="s">
        <v>48</v>
      </c>
      <c r="N4" s="32" t="s">
        <v>49</v>
      </c>
      <c r="O4" s="33" t="s">
        <v>10</v>
      </c>
    </row>
    <row r="5" spans="1:15" ht="30" customHeight="1" x14ac:dyDescent="0.3">
      <c r="A5" s="1"/>
      <c r="B5" s="5" t="s">
        <v>2</v>
      </c>
      <c r="C5" s="19">
        <f>IFERROR(Ingresos!C12-Gastos[[#Totals],[ENE.]],"")</f>
        <v>14159</v>
      </c>
      <c r="D5" s="19">
        <f>IFERROR(Ingresos!D12-Gastos[[#Totals],[FEB.]],"")</f>
        <v>24980.75</v>
      </c>
      <c r="E5" s="19">
        <f>IFERROR(Ingresos!E12-Gastos[[#Totals],[MAR.]],"")</f>
        <v>15642.18</v>
      </c>
      <c r="F5" s="19">
        <f>IFERROR(Ingresos!F12-Gastos[[#Totals],[ABR.]],"")</f>
        <v>-17559.510000000002</v>
      </c>
      <c r="G5" s="19">
        <f>IFERROR(Ingresos!G12-Gastos[[#Totals],[MAY.]],"")</f>
        <v>17043.969999999998</v>
      </c>
      <c r="H5" s="19">
        <f>IFERROR(Ingresos!H12-Gastos[[#Totals],[JUN.]],"")</f>
        <v>19215.589999999997</v>
      </c>
      <c r="I5" s="19">
        <f>IFERROR(Ingresos!I12-Gastos[[#Totals],[JUL.]],"")</f>
        <v>19082.359999999997</v>
      </c>
      <c r="J5" s="19" t="str">
        <f>IFERROR(Ingresos!J12-Gastos[[#Totals],[AGO.]],"")</f>
        <v/>
      </c>
      <c r="K5" s="19" t="str">
        <f>IFERROR(Ingresos!K12-Gastos[[#Totals],[SEP.]],"")</f>
        <v/>
      </c>
      <c r="L5" s="19" t="str">
        <f>IFERROR(Ingresos!L12-Gastos[[#Totals],[OCT.]],"")</f>
        <v/>
      </c>
      <c r="M5" s="19" t="str">
        <f>IFERROR(Ingresos!M12-Gastos[[#Totals],[NOV.]],"")</f>
        <v/>
      </c>
      <c r="N5" s="19" t="str">
        <f>IFERROR(Ingresos!N12-Gastos[[#Totals],[DIC.]],"")</f>
        <v/>
      </c>
      <c r="O5" s="19">
        <f>IFERROR(Ingresos!O12-Gastos[[#Totals],[AÑO HASTA LA FECHA]],"")</f>
        <v>134210.34000000003</v>
      </c>
    </row>
    <row r="6" spans="1:15" ht="30" customHeight="1" x14ac:dyDescent="0.3">
      <c r="A6" s="1"/>
      <c r="B6" s="2" t="s">
        <v>3</v>
      </c>
      <c r="C6" s="13">
        <v>-100</v>
      </c>
      <c r="D6" s="13">
        <v>-105</v>
      </c>
      <c r="E6" s="13">
        <v>-110.25</v>
      </c>
      <c r="F6" s="13">
        <v>-115.76</v>
      </c>
      <c r="G6" s="13">
        <v>-121.55</v>
      </c>
      <c r="H6" s="13">
        <v>-127.63</v>
      </c>
      <c r="I6" s="13">
        <v>-134.01</v>
      </c>
      <c r="J6" s="13"/>
      <c r="K6" s="13"/>
      <c r="L6" s="13"/>
      <c r="M6" s="13"/>
      <c r="N6" s="13"/>
      <c r="O6" s="14">
        <f t="shared" ref="O6:O8" si="0">SUM(C6:N6)</f>
        <v>-814.19999999999993</v>
      </c>
    </row>
    <row r="7" spans="1:15" ht="30" customHeight="1" x14ac:dyDescent="0.3">
      <c r="A7" s="1"/>
      <c r="B7" s="5" t="s">
        <v>4</v>
      </c>
      <c r="C7" s="15">
        <f>IFERROR(C5+C6,"")</f>
        <v>14059</v>
      </c>
      <c r="D7" s="15">
        <f t="shared" ref="D7:N7" si="1">IFERROR(D5+D6,"")</f>
        <v>24875.75</v>
      </c>
      <c r="E7" s="15">
        <f t="shared" si="1"/>
        <v>15531.93</v>
      </c>
      <c r="F7" s="15">
        <f t="shared" si="1"/>
        <v>-17675.27</v>
      </c>
      <c r="G7" s="15">
        <f t="shared" si="1"/>
        <v>16922.419999999998</v>
      </c>
      <c r="H7" s="15">
        <f t="shared" si="1"/>
        <v>19087.959999999995</v>
      </c>
      <c r="I7" s="15">
        <f t="shared" si="1"/>
        <v>18948.349999999999</v>
      </c>
      <c r="J7" s="15" t="str">
        <f t="shared" si="1"/>
        <v/>
      </c>
      <c r="K7" s="15" t="str">
        <f t="shared" si="1"/>
        <v/>
      </c>
      <c r="L7" s="15" t="str">
        <f t="shared" si="1"/>
        <v/>
      </c>
      <c r="M7" s="15" t="str">
        <f t="shared" si="1"/>
        <v/>
      </c>
      <c r="N7" s="15" t="str">
        <f t="shared" si="1"/>
        <v/>
      </c>
      <c r="O7" s="16">
        <f t="shared" si="0"/>
        <v>91750.139999999985</v>
      </c>
    </row>
    <row r="8" spans="1:15" ht="30" customHeight="1" x14ac:dyDescent="0.3">
      <c r="A8" s="1"/>
      <c r="B8" s="2" t="s">
        <v>5</v>
      </c>
      <c r="C8" s="13">
        <v>2400</v>
      </c>
      <c r="D8" s="13">
        <v>2500</v>
      </c>
      <c r="E8" s="13">
        <v>2600</v>
      </c>
      <c r="F8" s="13">
        <v>2700</v>
      </c>
      <c r="G8" s="13">
        <v>2900</v>
      </c>
      <c r="H8" s="13">
        <v>3000</v>
      </c>
      <c r="I8" s="13">
        <v>3200</v>
      </c>
      <c r="J8" s="13"/>
      <c r="K8" s="13"/>
      <c r="L8" s="13"/>
      <c r="M8" s="13"/>
      <c r="N8" s="13"/>
      <c r="O8" s="14">
        <f t="shared" si="0"/>
        <v>19300</v>
      </c>
    </row>
    <row r="9" spans="1:15" ht="30" customHeight="1" x14ac:dyDescent="0.3">
      <c r="A9" s="1"/>
      <c r="B9" s="6" t="s">
        <v>6</v>
      </c>
      <c r="C9" s="17">
        <f>IFERROR(C7-C8,"")</f>
        <v>11659</v>
      </c>
      <c r="D9" s="17">
        <f t="shared" ref="D9:O9" si="2">IFERROR(D7-D8,"")</f>
        <v>22375.75</v>
      </c>
      <c r="E9" s="17">
        <f t="shared" si="2"/>
        <v>12931.93</v>
      </c>
      <c r="F9" s="17">
        <f t="shared" si="2"/>
        <v>-20375.27</v>
      </c>
      <c r="G9" s="17">
        <f t="shared" si="2"/>
        <v>14022.419999999998</v>
      </c>
      <c r="H9" s="17">
        <f t="shared" si="2"/>
        <v>16087.959999999995</v>
      </c>
      <c r="I9" s="17">
        <f t="shared" si="2"/>
        <v>15748.349999999999</v>
      </c>
      <c r="J9" s="17" t="str">
        <f t="shared" si="2"/>
        <v/>
      </c>
      <c r="K9" s="17" t="str">
        <f t="shared" si="2"/>
        <v/>
      </c>
      <c r="L9" s="17" t="str">
        <f t="shared" si="2"/>
        <v/>
      </c>
      <c r="M9" s="17" t="str">
        <f t="shared" si="2"/>
        <v/>
      </c>
      <c r="N9" s="17" t="str">
        <f t="shared" si="2"/>
        <v/>
      </c>
      <c r="O9" s="18">
        <f t="shared" si="2"/>
        <v>72450.139999999985</v>
      </c>
    </row>
  </sheetData>
  <dataConsolidate/>
  <mergeCells count="6">
    <mergeCell ref="B3:O3"/>
    <mergeCell ref="C2:K2"/>
    <mergeCell ref="L1:O1"/>
    <mergeCell ref="L2:O2"/>
    <mergeCell ref="B1:B2"/>
    <mergeCell ref="C1:K1"/>
  </mergeCells>
  <dataValidations xWindow="289" yWindow="599" count="11">
    <dataValidation allowBlank="1" showInputMessage="1" showErrorMessage="1" prompt="Cree un balance de pérdidas y ganancias en esta hoja de cálculo. Escriba el año en la celda B1 y el nombre de la empresa en la celda C2. Los ingresos netos se calculan automáticamente en la celda L2. El gráfico se encuentra en la celda B3" sqref="A1" xr:uid="{00000000-0002-0000-0000-000000000000}"/>
    <dataValidation allowBlank="1" showInputMessage="1" prompt="El título de esta hoja de cálculo se encuentra en esta celda. Escriba el nombre de la empresa en la celda inferior" sqref="C1:K1" xr:uid="{00000000-0002-0000-0000-000001000000}"/>
    <dataValidation allowBlank="1" showInputMessage="1" showErrorMessage="1" prompt="Los ingresos netos se calculan automáticamente en la celda inferior" sqref="L1:O1" xr:uid="{00000000-0002-0000-0000-000002000000}"/>
    <dataValidation allowBlank="1" showInputMessage="1" showErrorMessage="1" prompt="Los ingresos procedentes de las operaciones se calculan automáticamente en las celdas de la derecha Escriba los ingresos de intereses como gastos en las celdas C6 a O6" sqref="B5" xr:uid="{00000000-0002-0000-0000-000003000000}"/>
    <dataValidation allowBlank="1" showInputMessage="1" showErrorMessage="1" prompt="Escriba los ingresos de intereses como gastos en las celdas de la derecha. Los ingresos sin impuestos se calculan automáticamente en las celdas C7 a O7" sqref="B6" xr:uid="{00000000-0002-0000-0000-000004000000}"/>
    <dataValidation allowBlank="1" showInputMessage="1" showErrorMessage="1" prompt="Los ingresos sin impuestos se calculan automáticamente en las celdas de la derecha. Escriba los gastos de impuestos en las celdas C8 a O8" sqref="B7" xr:uid="{00000000-0002-0000-0000-000005000000}"/>
    <dataValidation allowBlank="1" showInputMessage="1" showErrorMessage="1" prompt="Escriba los gastos de impuestos en las celdas de la derecha. Los ingresos netos se calculan automáticamente en las celdas C9 a O9" sqref="B8" xr:uid="{00000000-0002-0000-0000-000006000000}"/>
    <dataValidation allowBlank="1" showInputMessage="1" showErrorMessage="1" prompt="Los ingresos netos se calculan automáticamente en las celdas de la derecha" sqref="B9" xr:uid="{00000000-0002-0000-0000-000007000000}"/>
    <dataValidation allowBlank="1" showInputMessage="1" showErrorMessage="1" prompt="Escriba el año en esta celda" sqref="B1" xr:uid="{00000000-0002-0000-0000-000008000000}"/>
    <dataValidation allowBlank="1" showInputMessage="1" showErrorMessage="1" prompt="Los ingresos netos se calculan automáticamente en esta celda. Escriba los detalles de los ingresos en la tabla Ingresos y los gastos de funcionamiento en la tabla Gastos" sqref="L2:O2" xr:uid="{00000000-0002-0000-0000-000009000000}"/>
    <dataValidation allowBlank="1" showInputMessage="1" showErrorMessage="1" prompt="Escriba el nombre de la empresa en esta celda. Los ingresos netos se calculan automáticamente en la celda de la derecha" sqref="C2:K2" xr:uid="{00000000-0002-0000-0000-00000A000000}"/>
  </dataValidations>
  <printOptions horizontalCentered="1"/>
  <pageMargins left="0.25" right="0.25" top="0.75" bottom="0.75" header="0.3" footer="0.3"/>
  <pageSetup paperSize="9" scale="76" fitToHeight="0" orientation="landscape" r:id="rId1"/>
  <headerFooter differentFirst="1">
    <oddFooter>&amp;C&amp;K03+000Page &amp;P of &amp;N</oddFooter>
  </headerFooter>
  <ignoredErrors>
    <ignoredError sqref="O6:O8 J9:N9 J7:N7"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O12"/>
  <sheetViews>
    <sheetView showGridLines="0" workbookViewId="0"/>
  </sheetViews>
  <sheetFormatPr baseColWidth="10" defaultColWidth="9" defaultRowHeight="30" customHeight="1" x14ac:dyDescent="0.3"/>
  <cols>
    <col min="1" max="1" width="1.875" customWidth="1"/>
    <col min="2" max="2" width="31.625" customWidth="1"/>
    <col min="3" max="14" width="10" customWidth="1"/>
    <col min="15" max="15" width="22.75" customWidth="1"/>
    <col min="16" max="16" width="2.625" customWidth="1"/>
  </cols>
  <sheetData>
    <row r="1" spans="1:15" s="7" customFormat="1" ht="30" customHeight="1" x14ac:dyDescent="0.3">
      <c r="A1" s="31"/>
      <c r="B1" s="38" t="str">
        <f>'Gastos de funcionamiento'!B1:B2</f>
        <v>AÑO</v>
      </c>
      <c r="C1" s="39" t="s">
        <v>21</v>
      </c>
      <c r="D1" s="39"/>
      <c r="E1" s="39"/>
      <c r="F1" s="39"/>
      <c r="G1" s="39"/>
      <c r="H1" s="39"/>
      <c r="I1" s="39"/>
      <c r="J1" s="39"/>
      <c r="K1" s="39"/>
      <c r="L1"/>
      <c r="M1"/>
      <c r="N1"/>
      <c r="O1"/>
    </row>
    <row r="2" spans="1:15" ht="65.099999999999994" customHeight="1" x14ac:dyDescent="0.3">
      <c r="A2" s="1"/>
      <c r="B2" s="38"/>
      <c r="C2" s="35" t="str">
        <f>'Pérdidas y ganancias'!C2:K2</f>
        <v>NOMBRE DE LA EMPRESA</v>
      </c>
      <c r="D2" s="35"/>
      <c r="E2" s="35"/>
      <c r="F2" s="35"/>
      <c r="G2" s="35"/>
      <c r="H2" s="35"/>
      <c r="I2" s="35"/>
      <c r="J2" s="35"/>
      <c r="K2" s="35"/>
    </row>
    <row r="3" spans="1:15" ht="30" customHeight="1" x14ac:dyDescent="0.3">
      <c r="A3" s="4"/>
      <c r="B3" s="22" t="s">
        <v>11</v>
      </c>
      <c r="C3" s="23" t="s">
        <v>38</v>
      </c>
      <c r="D3" s="23" t="s">
        <v>39</v>
      </c>
      <c r="E3" s="23" t="s">
        <v>40</v>
      </c>
      <c r="F3" s="23" t="s">
        <v>41</v>
      </c>
      <c r="G3" s="23" t="s">
        <v>42</v>
      </c>
      <c r="H3" s="23" t="s">
        <v>43</v>
      </c>
      <c r="I3" s="23" t="s">
        <v>44</v>
      </c>
      <c r="J3" s="23" t="s">
        <v>45</v>
      </c>
      <c r="K3" s="23" t="s">
        <v>46</v>
      </c>
      <c r="L3" s="23" t="s">
        <v>47</v>
      </c>
      <c r="M3" s="23" t="s">
        <v>48</v>
      </c>
      <c r="N3" s="23" t="s">
        <v>49</v>
      </c>
      <c r="O3" s="23" t="s">
        <v>10</v>
      </c>
    </row>
    <row r="4" spans="1:15" ht="30" customHeight="1" x14ac:dyDescent="0.3">
      <c r="A4" s="1"/>
      <c r="B4" s="10" t="s">
        <v>12</v>
      </c>
      <c r="C4" s="28">
        <v>50000</v>
      </c>
      <c r="D4" s="28">
        <v>63098</v>
      </c>
      <c r="E4" s="28">
        <v>55125</v>
      </c>
      <c r="F4" s="28">
        <v>23881</v>
      </c>
      <c r="G4" s="28">
        <v>60775.31</v>
      </c>
      <c r="H4" s="28">
        <v>63814.080000000002</v>
      </c>
      <c r="I4" s="28">
        <v>67004.78</v>
      </c>
      <c r="J4" s="28">
        <v>89000</v>
      </c>
      <c r="K4" s="28"/>
      <c r="L4" s="28"/>
      <c r="M4" s="28"/>
      <c r="N4" s="28"/>
      <c r="O4" s="28">
        <f>SUM(C4:N4)</f>
        <v>472698.17000000004</v>
      </c>
    </row>
    <row r="5" spans="1:15" ht="30" customHeight="1" x14ac:dyDescent="0.3">
      <c r="A5" s="1"/>
      <c r="B5" s="10" t="s">
        <v>13</v>
      </c>
      <c r="C5" s="28">
        <v>0</v>
      </c>
      <c r="D5" s="28">
        <v>-500</v>
      </c>
      <c r="E5" s="28">
        <v>0</v>
      </c>
      <c r="F5" s="28">
        <v>0</v>
      </c>
      <c r="G5" s="28">
        <v>-234</v>
      </c>
      <c r="H5" s="28">
        <v>0</v>
      </c>
      <c r="I5" s="28">
        <v>0</v>
      </c>
      <c r="J5" s="28">
        <v>-300</v>
      </c>
      <c r="K5" s="28"/>
      <c r="L5" s="28"/>
      <c r="M5" s="28"/>
      <c r="N5" s="28"/>
      <c r="O5" s="28">
        <f t="shared" ref="O5:O11" si="0">SUM(C5:N5)</f>
        <v>-1034</v>
      </c>
    </row>
    <row r="6" spans="1:15" ht="30" customHeight="1" x14ac:dyDescent="0.3">
      <c r="A6" s="1"/>
      <c r="B6" s="10" t="s">
        <v>14</v>
      </c>
      <c r="C6" s="28">
        <v>-5000</v>
      </c>
      <c r="D6" s="28">
        <v>-5250</v>
      </c>
      <c r="E6" s="28">
        <v>-5513</v>
      </c>
      <c r="F6" s="28">
        <v>-5788</v>
      </c>
      <c r="G6" s="28">
        <v>-6078</v>
      </c>
      <c r="H6" s="28">
        <v>-5324</v>
      </c>
      <c r="I6" s="28">
        <v>-6700</v>
      </c>
      <c r="J6" s="28">
        <v>-400</v>
      </c>
      <c r="K6" s="28"/>
      <c r="L6" s="28"/>
      <c r="M6" s="28"/>
      <c r="N6" s="28"/>
      <c r="O6" s="28">
        <f t="shared" si="0"/>
        <v>-40053</v>
      </c>
    </row>
    <row r="7" spans="1:15" ht="30" customHeight="1" x14ac:dyDescent="0.3">
      <c r="A7" s="1"/>
      <c r="B7" s="10" t="s">
        <v>15</v>
      </c>
      <c r="C7" s="28">
        <v>0</v>
      </c>
      <c r="D7" s="28">
        <v>0</v>
      </c>
      <c r="E7" s="28">
        <v>0</v>
      </c>
      <c r="F7" s="28">
        <v>0</v>
      </c>
      <c r="G7" s="28">
        <v>0</v>
      </c>
      <c r="H7" s="28">
        <v>0</v>
      </c>
      <c r="I7" s="28">
        <v>0</v>
      </c>
      <c r="J7" s="28">
        <v>2000</v>
      </c>
      <c r="K7" s="28"/>
      <c r="L7" s="28"/>
      <c r="M7" s="28"/>
      <c r="N7" s="28"/>
      <c r="O7" s="28">
        <f t="shared" si="0"/>
        <v>2000</v>
      </c>
    </row>
    <row r="8" spans="1:15" ht="30" customHeight="1" x14ac:dyDescent="0.3">
      <c r="A8" s="1"/>
      <c r="B8" s="10" t="s">
        <v>16</v>
      </c>
      <c r="C8" s="28">
        <v>0</v>
      </c>
      <c r="D8" s="28">
        <v>0</v>
      </c>
      <c r="E8" s="28">
        <v>0</v>
      </c>
      <c r="F8" s="28">
        <v>0</v>
      </c>
      <c r="G8" s="28">
        <v>0</v>
      </c>
      <c r="H8" s="28">
        <v>0</v>
      </c>
      <c r="I8" s="28">
        <v>0</v>
      </c>
      <c r="J8" s="28"/>
      <c r="K8" s="28"/>
      <c r="L8" s="28"/>
      <c r="M8" s="28"/>
      <c r="N8" s="28"/>
      <c r="O8" s="28">
        <f t="shared" si="0"/>
        <v>0</v>
      </c>
    </row>
    <row r="9" spans="1:15" ht="30" customHeight="1" x14ac:dyDescent="0.3">
      <c r="A9" s="1"/>
      <c r="B9" s="10" t="s">
        <v>17</v>
      </c>
      <c r="C9" s="28">
        <v>0</v>
      </c>
      <c r="D9" s="28">
        <v>0</v>
      </c>
      <c r="E9" s="28">
        <v>0</v>
      </c>
      <c r="F9" s="28">
        <v>0</v>
      </c>
      <c r="G9" s="28">
        <v>0</v>
      </c>
      <c r="H9" s="28">
        <v>0</v>
      </c>
      <c r="I9" s="28">
        <v>0</v>
      </c>
      <c r="J9" s="28"/>
      <c r="K9" s="28"/>
      <c r="L9" s="28"/>
      <c r="M9" s="28"/>
      <c r="N9" s="28"/>
      <c r="O9" s="28">
        <f t="shared" si="0"/>
        <v>0</v>
      </c>
    </row>
    <row r="10" spans="1:15" ht="30" customHeight="1" x14ac:dyDescent="0.3">
      <c r="A10" s="1"/>
      <c r="B10" s="10" t="s">
        <v>18</v>
      </c>
      <c r="C10" s="25">
        <f t="shared" ref="C10:N10" si="1">IF(SUM(C4:C9)=0,"",SUM(C4:C9))</f>
        <v>45000</v>
      </c>
      <c r="D10" s="25">
        <f t="shared" si="1"/>
        <v>57348</v>
      </c>
      <c r="E10" s="25">
        <f t="shared" si="1"/>
        <v>49612</v>
      </c>
      <c r="F10" s="25">
        <f t="shared" si="1"/>
        <v>18093</v>
      </c>
      <c r="G10" s="25">
        <f t="shared" si="1"/>
        <v>54463.31</v>
      </c>
      <c r="H10" s="25">
        <f t="shared" si="1"/>
        <v>58490.080000000002</v>
      </c>
      <c r="I10" s="25">
        <f t="shared" si="1"/>
        <v>60304.78</v>
      </c>
      <c r="J10" s="25">
        <f t="shared" si="1"/>
        <v>90300</v>
      </c>
      <c r="K10" s="25" t="str">
        <f t="shared" si="1"/>
        <v/>
      </c>
      <c r="L10" s="25" t="str">
        <f t="shared" si="1"/>
        <v/>
      </c>
      <c r="M10" s="25" t="str">
        <f t="shared" si="1"/>
        <v/>
      </c>
      <c r="N10" s="25" t="str">
        <f t="shared" si="1"/>
        <v/>
      </c>
      <c r="O10" s="40">
        <f>SUBTOTAL(109,Ingresos[AÑO HASTA LA FECHA])</f>
        <v>433611.17000000004</v>
      </c>
    </row>
    <row r="11" spans="1:15" ht="30" customHeight="1" x14ac:dyDescent="0.3">
      <c r="A11" s="1"/>
      <c r="B11" s="9" t="s">
        <v>19</v>
      </c>
      <c r="C11" s="29">
        <v>20000</v>
      </c>
      <c r="D11" s="29">
        <v>21000</v>
      </c>
      <c r="E11" s="29">
        <v>22050</v>
      </c>
      <c r="F11" s="29">
        <v>23152.5</v>
      </c>
      <c r="G11" s="29">
        <v>24310.13</v>
      </c>
      <c r="H11" s="29">
        <v>25525.63</v>
      </c>
      <c r="I11" s="29">
        <v>26801.91</v>
      </c>
      <c r="J11" s="29">
        <v>48654</v>
      </c>
      <c r="K11" s="29"/>
      <c r="L11" s="29"/>
      <c r="M11" s="29"/>
      <c r="N11" s="29"/>
      <c r="O11" s="29">
        <f t="shared" si="0"/>
        <v>211494.17</v>
      </c>
    </row>
    <row r="12" spans="1:15" ht="30" customHeight="1" x14ac:dyDescent="0.3">
      <c r="B12" s="3" t="s">
        <v>20</v>
      </c>
      <c r="C12" s="30">
        <f t="shared" ref="C12:O12" si="2">IFERROR(C10-C11,"")</f>
        <v>25000</v>
      </c>
      <c r="D12" s="30">
        <f t="shared" si="2"/>
        <v>36348</v>
      </c>
      <c r="E12" s="30">
        <f t="shared" si="2"/>
        <v>27562</v>
      </c>
      <c r="F12" s="30">
        <f t="shared" si="2"/>
        <v>-5059.5</v>
      </c>
      <c r="G12" s="30">
        <f t="shared" si="2"/>
        <v>30153.179999999997</v>
      </c>
      <c r="H12" s="30">
        <f t="shared" si="2"/>
        <v>32964.449999999997</v>
      </c>
      <c r="I12" s="30">
        <f t="shared" si="2"/>
        <v>33502.869999999995</v>
      </c>
      <c r="J12" s="30">
        <f t="shared" si="2"/>
        <v>41646</v>
      </c>
      <c r="K12" s="30" t="str">
        <f t="shared" si="2"/>
        <v/>
      </c>
      <c r="L12" s="30" t="str">
        <f t="shared" si="2"/>
        <v/>
      </c>
      <c r="M12" s="30" t="str">
        <f t="shared" si="2"/>
        <v/>
      </c>
      <c r="N12" s="30" t="str">
        <f t="shared" si="2"/>
        <v/>
      </c>
      <c r="O12" s="30">
        <f t="shared" si="2"/>
        <v>222117.00000000003</v>
      </c>
    </row>
  </sheetData>
  <dataConsolidate/>
  <mergeCells count="3">
    <mergeCell ref="B1:B2"/>
    <mergeCell ref="C1:K1"/>
    <mergeCell ref="C2:K2"/>
  </mergeCells>
  <dataValidations count="9">
    <dataValidation allowBlank="1" showInputMessage="1" showErrorMessage="1" prompt="Escriba los ingresos de diferentes orígenes en la tabla Ingresos en esta hoja de cálculo. El beneficio bruto se calcula automáticamente" sqref="A1" xr:uid="{00000000-0002-0000-0100-000000000000}"/>
    <dataValidation allowBlank="1" showInputMessage="1" prompt="El título de esta hoja de cálculo se encuentra en esta celda. El nombre de la empresa se actualiza automáticamente en la celda inferior" sqref="C1:K1" xr:uid="{00000000-0002-0000-0100-000001000000}"/>
    <dataValidation allowBlank="1" showInputMessage="1" showErrorMessage="1" prompt="Escriba los ingresos de este mes en esta columna, debajo de este encabezado" sqref="C3:N3" xr:uid="{00000000-0002-0000-0100-000002000000}"/>
    <dataValidation allowBlank="1" showInputMessage="1" showErrorMessage="1" prompt="El beneficio bruto se calcula automáticamente en las celdas de la derecha" sqref="B12" xr:uid="{00000000-0002-0000-0100-000003000000}"/>
    <dataValidation allowBlank="1" showInputMessage="1" showErrorMessage="1" prompt="Escriba los costes de los bienes vendidos en las celdas de la derecha. El beneficio bruto se calcula automáticamente en la celda inferior" sqref="B11" xr:uid="{00000000-0002-0000-0100-000004000000}"/>
    <dataValidation allowBlank="1" showInputMessage="1" showErrorMessage="1" prompt="El importe del año hasta la fecha se calcula automáticamente en esta columna, debajo de este encabezado. Los beneficios brutos se encuentran al final de la tabla, debajo del coste de los bienes vendidos" sqref="O3" xr:uid="{00000000-0002-0000-0100-000005000000}"/>
    <dataValidation allowBlank="1" showInputMessage="1" showErrorMessage="1" prompt="Escriba o personalice los elementos de ingresos en esta columna, debajo de este encabezado. Escriba los importes de los ingresos debajo de cada mes en la fila de la derecha" sqref="B3" xr:uid="{00000000-0002-0000-0100-000006000000}"/>
    <dataValidation allowBlank="1" showInputMessage="1" showErrorMessage="1" prompt="El año se actualiza automáticamente en esta celda y el nombre de la empresa en la celda C2" sqref="B1:B2" xr:uid="{00000000-0002-0000-0100-000007000000}"/>
    <dataValidation allowBlank="1" showInputMessage="1" showErrorMessage="1" prompt="El nombre de la empresa se actualiza automáticamente en esta celda. Escriba los detalles de los ingresos en la siguiente tabla." sqref="C2:K2" xr:uid="{00000000-0002-0000-0100-000008000000}"/>
  </dataValidations>
  <printOptions horizontalCentered="1"/>
  <pageMargins left="0.25" right="0.25" top="0.75" bottom="0.75" header="0.3" footer="0.3"/>
  <pageSetup paperSize="9" scale="77" fitToHeight="0" orientation="landscape" r:id="rId1"/>
  <headerFooter differentFirst="1">
    <oddFooter>&amp;C&amp;K03+000Page &amp;P of &amp;N</oddFooter>
  </headerFooter>
  <ignoredErrors>
    <ignoredError sqref="O11 O7:O9 O4:O6" emptyCellReference="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O17"/>
  <sheetViews>
    <sheetView showGridLines="0" workbookViewId="0"/>
  </sheetViews>
  <sheetFormatPr baseColWidth="10" defaultColWidth="9" defaultRowHeight="30" customHeight="1" x14ac:dyDescent="0.3"/>
  <cols>
    <col min="1" max="1" width="1.875" customWidth="1"/>
    <col min="2" max="2" width="31.625" customWidth="1"/>
    <col min="3" max="14" width="10" customWidth="1"/>
    <col min="15" max="15" width="22.75" customWidth="1"/>
    <col min="16" max="16" width="2.625" customWidth="1"/>
  </cols>
  <sheetData>
    <row r="1" spans="1:15" s="7" customFormat="1" ht="30" customHeight="1" x14ac:dyDescent="0.3">
      <c r="A1" s="1"/>
      <c r="B1" s="38" t="str">
        <f>'Pérdidas y ganancias'!B1:B2</f>
        <v>AÑO</v>
      </c>
      <c r="C1" s="39" t="s">
        <v>37</v>
      </c>
      <c r="D1" s="39"/>
      <c r="E1" s="39"/>
      <c r="F1" s="39"/>
      <c r="G1" s="39"/>
      <c r="H1" s="39"/>
      <c r="I1" s="39"/>
      <c r="J1" s="39"/>
      <c r="K1" s="39"/>
      <c r="L1"/>
      <c r="M1"/>
      <c r="N1"/>
      <c r="O1"/>
    </row>
    <row r="2" spans="1:15" ht="65.099999999999994" customHeight="1" x14ac:dyDescent="0.3">
      <c r="A2" s="1"/>
      <c r="B2" s="38"/>
      <c r="C2" s="35" t="str">
        <f>'Pérdidas y ganancias'!C2:K2</f>
        <v>NOMBRE DE LA EMPRESA</v>
      </c>
      <c r="D2" s="35"/>
      <c r="E2" s="35"/>
      <c r="F2" s="35"/>
      <c r="G2" s="35"/>
      <c r="H2" s="35"/>
      <c r="I2" s="35"/>
      <c r="J2" s="35"/>
      <c r="K2" s="35"/>
    </row>
    <row r="3" spans="1:15" ht="30" customHeight="1" x14ac:dyDescent="0.3">
      <c r="A3" s="4"/>
      <c r="B3" s="21" t="s">
        <v>22</v>
      </c>
      <c r="C3" s="24" t="s">
        <v>38</v>
      </c>
      <c r="D3" s="24" t="s">
        <v>39</v>
      </c>
      <c r="E3" s="24" t="s">
        <v>40</v>
      </c>
      <c r="F3" s="24" t="s">
        <v>41</v>
      </c>
      <c r="G3" s="24" t="s">
        <v>42</v>
      </c>
      <c r="H3" s="24" t="s">
        <v>43</v>
      </c>
      <c r="I3" s="24" t="s">
        <v>44</v>
      </c>
      <c r="J3" s="24" t="s">
        <v>45</v>
      </c>
      <c r="K3" s="24" t="s">
        <v>46</v>
      </c>
      <c r="L3" s="24" t="s">
        <v>47</v>
      </c>
      <c r="M3" s="24" t="s">
        <v>48</v>
      </c>
      <c r="N3" s="24" t="s">
        <v>49</v>
      </c>
      <c r="O3" s="24" t="s">
        <v>10</v>
      </c>
    </row>
    <row r="4" spans="1:15" ht="30" customHeight="1" x14ac:dyDescent="0.3">
      <c r="A4" s="1"/>
      <c r="B4" s="8" t="s">
        <v>23</v>
      </c>
      <c r="C4" s="11">
        <v>7500</v>
      </c>
      <c r="D4" s="11">
        <v>7875</v>
      </c>
      <c r="E4" s="11">
        <v>8268.75</v>
      </c>
      <c r="F4" s="11">
        <v>8682.19</v>
      </c>
      <c r="G4" s="11">
        <v>9116.2999999999993</v>
      </c>
      <c r="H4" s="11">
        <v>9572.11</v>
      </c>
      <c r="I4" s="11">
        <v>10050.719999999999</v>
      </c>
      <c r="J4" s="11"/>
      <c r="K4" s="11"/>
      <c r="L4" s="11"/>
      <c r="M4" s="11"/>
      <c r="N4" s="11"/>
      <c r="O4" s="12">
        <f t="shared" ref="O4:O16" si="0">SUM(C4:N4)</f>
        <v>61065.070000000007</v>
      </c>
    </row>
    <row r="5" spans="1:15" ht="30" customHeight="1" x14ac:dyDescent="0.3">
      <c r="A5" s="1"/>
      <c r="B5" s="8" t="s">
        <v>24</v>
      </c>
      <c r="C5" s="11">
        <v>500</v>
      </c>
      <c r="D5" s="11">
        <v>525</v>
      </c>
      <c r="E5" s="11">
        <v>551.25</v>
      </c>
      <c r="F5" s="11">
        <v>578.80999999999995</v>
      </c>
      <c r="G5" s="11">
        <v>607.75</v>
      </c>
      <c r="H5" s="11">
        <v>638.14</v>
      </c>
      <c r="I5" s="11">
        <v>670.05</v>
      </c>
      <c r="J5" s="11"/>
      <c r="K5" s="11"/>
      <c r="L5" s="11"/>
      <c r="M5" s="11"/>
      <c r="N5" s="11"/>
      <c r="O5" s="12">
        <f t="shared" si="0"/>
        <v>4071</v>
      </c>
    </row>
    <row r="6" spans="1:15" ht="30" customHeight="1" x14ac:dyDescent="0.3">
      <c r="A6" s="1"/>
      <c r="B6" s="8" t="s">
        <v>25</v>
      </c>
      <c r="C6" s="11">
        <v>1500</v>
      </c>
      <c r="D6" s="11">
        <v>1575</v>
      </c>
      <c r="E6" s="11">
        <v>1653.75</v>
      </c>
      <c r="F6" s="11">
        <v>1736.44</v>
      </c>
      <c r="G6" s="11">
        <v>1823.26</v>
      </c>
      <c r="H6" s="11">
        <v>1914.42</v>
      </c>
      <c r="I6" s="11">
        <v>2010.14</v>
      </c>
      <c r="J6" s="11"/>
      <c r="K6" s="11"/>
      <c r="L6" s="11"/>
      <c r="M6" s="11"/>
      <c r="N6" s="11"/>
      <c r="O6" s="12">
        <f>SUM(C6:N6)</f>
        <v>12213.01</v>
      </c>
    </row>
    <row r="7" spans="1:15" ht="30" customHeight="1" x14ac:dyDescent="0.3">
      <c r="A7" s="1"/>
      <c r="B7" s="8" t="s">
        <v>26</v>
      </c>
      <c r="C7" s="11">
        <v>475</v>
      </c>
      <c r="D7" s="11">
        <v>498.75</v>
      </c>
      <c r="E7" s="11">
        <v>523.69000000000005</v>
      </c>
      <c r="F7" s="11">
        <v>549.87</v>
      </c>
      <c r="G7" s="11">
        <v>577.37</v>
      </c>
      <c r="H7" s="11">
        <v>606.23</v>
      </c>
      <c r="I7" s="11">
        <v>636.54999999999995</v>
      </c>
      <c r="J7" s="11"/>
      <c r="K7" s="11"/>
      <c r="L7" s="11"/>
      <c r="M7" s="11"/>
      <c r="N7" s="11"/>
      <c r="O7" s="12">
        <f t="shared" si="0"/>
        <v>3867.46</v>
      </c>
    </row>
    <row r="8" spans="1:15" ht="30" customHeight="1" x14ac:dyDescent="0.3">
      <c r="A8" s="1"/>
      <c r="B8" s="8" t="s">
        <v>27</v>
      </c>
      <c r="C8" s="11">
        <v>123</v>
      </c>
      <c r="D8" s="11">
        <v>123</v>
      </c>
      <c r="E8" s="11">
        <v>123</v>
      </c>
      <c r="F8" s="11">
        <v>123</v>
      </c>
      <c r="G8" s="11">
        <v>123</v>
      </c>
      <c r="H8" s="11">
        <v>123</v>
      </c>
      <c r="I8" s="11">
        <v>123</v>
      </c>
      <c r="J8" s="11"/>
      <c r="K8" s="11"/>
      <c r="L8" s="11"/>
      <c r="M8" s="11"/>
      <c r="N8" s="11"/>
      <c r="O8" s="12">
        <f t="shared" si="0"/>
        <v>861</v>
      </c>
    </row>
    <row r="9" spans="1:15" ht="30" customHeight="1" x14ac:dyDescent="0.3">
      <c r="A9" s="1"/>
      <c r="B9" s="8" t="s">
        <v>28</v>
      </c>
      <c r="C9" s="11">
        <v>68</v>
      </c>
      <c r="D9" s="11">
        <v>68</v>
      </c>
      <c r="E9" s="11">
        <v>68</v>
      </c>
      <c r="F9" s="11">
        <v>68</v>
      </c>
      <c r="G9" s="11">
        <v>68</v>
      </c>
      <c r="H9" s="11">
        <v>68</v>
      </c>
      <c r="I9" s="11">
        <v>68</v>
      </c>
      <c r="J9" s="11"/>
      <c r="K9" s="11"/>
      <c r="L9" s="11"/>
      <c r="M9" s="11"/>
      <c r="N9" s="11"/>
      <c r="O9" s="12">
        <f t="shared" si="0"/>
        <v>476</v>
      </c>
    </row>
    <row r="10" spans="1:15" ht="30" customHeight="1" x14ac:dyDescent="0.3">
      <c r="A10" s="1"/>
      <c r="B10" s="8" t="s">
        <v>29</v>
      </c>
      <c r="C10" s="11">
        <v>125</v>
      </c>
      <c r="D10" s="11">
        <v>125</v>
      </c>
      <c r="E10" s="11">
        <v>125</v>
      </c>
      <c r="F10" s="11">
        <v>125</v>
      </c>
      <c r="G10" s="11">
        <v>125</v>
      </c>
      <c r="H10" s="11">
        <v>125</v>
      </c>
      <c r="I10" s="11">
        <v>125</v>
      </c>
      <c r="J10" s="11"/>
      <c r="K10" s="11"/>
      <c r="L10" s="11"/>
      <c r="M10" s="11"/>
      <c r="N10" s="11"/>
      <c r="O10" s="12">
        <f t="shared" si="0"/>
        <v>875</v>
      </c>
    </row>
    <row r="11" spans="1:15" ht="30" customHeight="1" x14ac:dyDescent="0.3">
      <c r="A11" s="1"/>
      <c r="B11" s="8" t="s">
        <v>30</v>
      </c>
      <c r="C11" s="11">
        <v>250</v>
      </c>
      <c r="D11" s="11">
        <v>262.5</v>
      </c>
      <c r="E11" s="11">
        <v>275.63</v>
      </c>
      <c r="F11" s="11">
        <v>289.41000000000003</v>
      </c>
      <c r="G11" s="11">
        <v>303.88</v>
      </c>
      <c r="H11" s="11">
        <v>319.07</v>
      </c>
      <c r="I11" s="11">
        <v>335.02</v>
      </c>
      <c r="J11" s="11"/>
      <c r="K11" s="11"/>
      <c r="L11" s="11"/>
      <c r="M11" s="11"/>
      <c r="N11" s="11"/>
      <c r="O11" s="12">
        <f>SUM(C11:N11)</f>
        <v>2035.51</v>
      </c>
    </row>
    <row r="12" spans="1:15" ht="30" customHeight="1" x14ac:dyDescent="0.3">
      <c r="A12" s="1"/>
      <c r="B12" s="8" t="s">
        <v>31</v>
      </c>
      <c r="C12" s="11">
        <v>100</v>
      </c>
      <c r="D12" s="11">
        <v>105</v>
      </c>
      <c r="E12" s="11">
        <v>110.25</v>
      </c>
      <c r="F12" s="11">
        <v>115.76</v>
      </c>
      <c r="G12" s="11">
        <v>121.55</v>
      </c>
      <c r="H12" s="11">
        <v>127.63</v>
      </c>
      <c r="I12" s="11">
        <v>134.01</v>
      </c>
      <c r="J12" s="11"/>
      <c r="K12" s="11"/>
      <c r="L12" s="11"/>
      <c r="M12" s="11"/>
      <c r="N12" s="11"/>
      <c r="O12" s="12">
        <f t="shared" si="0"/>
        <v>814.19999999999993</v>
      </c>
    </row>
    <row r="13" spans="1:15" ht="30" customHeight="1" x14ac:dyDescent="0.3">
      <c r="A13" s="1"/>
      <c r="B13" s="8" t="s">
        <v>32</v>
      </c>
      <c r="C13" s="11">
        <v>200</v>
      </c>
      <c r="D13" s="11">
        <v>210</v>
      </c>
      <c r="E13" s="11">
        <v>220.5</v>
      </c>
      <c r="F13" s="11">
        <v>231.53</v>
      </c>
      <c r="G13" s="11">
        <v>243.1</v>
      </c>
      <c r="H13" s="11">
        <v>255.26</v>
      </c>
      <c r="I13" s="11">
        <v>268.02</v>
      </c>
      <c r="J13" s="11"/>
      <c r="K13" s="11"/>
      <c r="L13" s="11"/>
      <c r="M13" s="11"/>
      <c r="N13" s="11"/>
      <c r="O13" s="12">
        <f t="shared" si="0"/>
        <v>1628.4099999999999</v>
      </c>
    </row>
    <row r="14" spans="1:15" ht="30" customHeight="1" x14ac:dyDescent="0.3">
      <c r="A14" s="1"/>
      <c r="B14" s="8" t="s">
        <v>33</v>
      </c>
      <c r="C14" s="11">
        <v>0</v>
      </c>
      <c r="D14" s="11">
        <v>0</v>
      </c>
      <c r="E14" s="11">
        <v>0</v>
      </c>
      <c r="F14" s="11">
        <v>0</v>
      </c>
      <c r="G14" s="11">
        <v>0</v>
      </c>
      <c r="H14" s="11">
        <v>0</v>
      </c>
      <c r="I14" s="11">
        <v>0</v>
      </c>
      <c r="J14" s="11"/>
      <c r="K14" s="11"/>
      <c r="L14" s="11"/>
      <c r="M14" s="11"/>
      <c r="N14" s="11"/>
      <c r="O14" s="12">
        <f t="shared" si="0"/>
        <v>0</v>
      </c>
    </row>
    <row r="15" spans="1:15" ht="30" customHeight="1" x14ac:dyDescent="0.3">
      <c r="A15" s="1"/>
      <c r="B15" s="8" t="s">
        <v>34</v>
      </c>
      <c r="C15" s="11">
        <v>0</v>
      </c>
      <c r="D15" s="11">
        <v>0</v>
      </c>
      <c r="E15" s="11">
        <v>0</v>
      </c>
      <c r="F15" s="11">
        <v>0</v>
      </c>
      <c r="G15" s="11">
        <v>0</v>
      </c>
      <c r="H15" s="11">
        <v>0</v>
      </c>
      <c r="I15" s="11">
        <v>0</v>
      </c>
      <c r="J15" s="11"/>
      <c r="K15" s="11"/>
      <c r="L15" s="11"/>
      <c r="M15" s="11"/>
      <c r="N15" s="11"/>
      <c r="O15" s="12">
        <f t="shared" si="0"/>
        <v>0</v>
      </c>
    </row>
    <row r="16" spans="1:15" ht="30" customHeight="1" x14ac:dyDescent="0.3">
      <c r="A16" s="1"/>
      <c r="B16" s="8" t="s">
        <v>35</v>
      </c>
      <c r="C16" s="11">
        <v>0</v>
      </c>
      <c r="D16" s="11">
        <v>0</v>
      </c>
      <c r="E16" s="11">
        <v>0</v>
      </c>
      <c r="F16" s="11">
        <v>0</v>
      </c>
      <c r="G16" s="11">
        <v>0</v>
      </c>
      <c r="H16" s="11">
        <v>0</v>
      </c>
      <c r="I16" s="11">
        <v>0</v>
      </c>
      <c r="J16" s="11"/>
      <c r="K16" s="11"/>
      <c r="L16" s="11"/>
      <c r="M16" s="11"/>
      <c r="N16" s="11"/>
      <c r="O16" s="12">
        <f t="shared" si="0"/>
        <v>0</v>
      </c>
    </row>
    <row r="17" spans="1:15" ht="30" customHeight="1" x14ac:dyDescent="0.3">
      <c r="A17" s="1"/>
      <c r="B17" s="8" t="s">
        <v>36</v>
      </c>
      <c r="C17" s="27">
        <f t="shared" ref="C17:N17" si="1">IF(SUM(C4:C16)=0,"",SUM(C4:C16))</f>
        <v>10841</v>
      </c>
      <c r="D17" s="27">
        <f t="shared" si="1"/>
        <v>11367.25</v>
      </c>
      <c r="E17" s="27">
        <f t="shared" si="1"/>
        <v>11919.82</v>
      </c>
      <c r="F17" s="27">
        <f t="shared" si="1"/>
        <v>12500.010000000002</v>
      </c>
      <c r="G17" s="27">
        <f t="shared" si="1"/>
        <v>13109.21</v>
      </c>
      <c r="H17" s="27">
        <f t="shared" si="1"/>
        <v>13748.859999999999</v>
      </c>
      <c r="I17" s="27">
        <f t="shared" si="1"/>
        <v>14420.509999999998</v>
      </c>
      <c r="J17" s="27" t="str">
        <f t="shared" si="1"/>
        <v/>
      </c>
      <c r="K17" s="27" t="str">
        <f t="shared" si="1"/>
        <v/>
      </c>
      <c r="L17" s="27" t="str">
        <f t="shared" si="1"/>
        <v/>
      </c>
      <c r="M17" s="27" t="str">
        <f t="shared" si="1"/>
        <v/>
      </c>
      <c r="N17" s="27" t="str">
        <f t="shared" si="1"/>
        <v/>
      </c>
      <c r="O17" s="26">
        <f>SUBTOTAL(109,Gastos[AÑO HASTA LA FECHA])</f>
        <v>87906.66</v>
      </c>
    </row>
  </sheetData>
  <dataConsolidate/>
  <mergeCells count="3">
    <mergeCell ref="B1:B2"/>
    <mergeCell ref="C1:K1"/>
    <mergeCell ref="C2:K2"/>
  </mergeCells>
  <dataValidations count="7">
    <dataValidation allowBlank="1" showInputMessage="1" showErrorMessage="1" prompt="Escriba los gastos de funcionamiento de este mes en esta columna, debajo de este encabezado" sqref="C3:N3" xr:uid="{00000000-0002-0000-0200-000000000000}"/>
    <dataValidation allowBlank="1" showInputMessage="1" showErrorMessage="1" prompt="El importe del año hasta la fecha se calcula automáticamente en esta columna, debajo de este encabezado. Los gastos de funcionamiento totales están en una fila al final de la tabla" sqref="O3" xr:uid="{00000000-0002-0000-0200-000001000000}"/>
    <dataValidation allowBlank="1" showInputMessage="1" showErrorMessage="1" prompt="Escriba o personalice los elementos de los gastos de funcionamiento en esta columna, debajo de este encabezado" sqref="B3" xr:uid="{00000000-0002-0000-0200-000002000000}"/>
    <dataValidation allowBlank="1" showInputMessage="1" prompt="El título de esta hoja de cálculo se encuentra en esta celda. El nombre de la empresa se actualiza automáticamente en la celda inferior" sqref="C1:K1" xr:uid="{00000000-0002-0000-0200-000003000000}"/>
    <dataValidation allowBlank="1" showInputMessage="1" showErrorMessage="1" prompt="Escriba los gastos de funcionamiento en la tabla Gastos en esta hoja de cálculo. El total se calcula automáticamente" sqref="A1" xr:uid="{00000000-0002-0000-0200-000004000000}"/>
    <dataValidation allowBlank="1" showInputMessage="1" showErrorMessage="1" prompt="El año se actualiza automáticamente en esta celda y el nombre de la empresa en la celda C2" sqref="B1:B2" xr:uid="{00000000-0002-0000-0200-000005000000}"/>
    <dataValidation allowBlank="1" showInputMessage="1" showErrorMessage="1" prompt="El nombre de la empresa se actualiza automáticamente en esta celda. Escriba los detalles de los gastos en la siguiente tabla" sqref="C2:K2" xr:uid="{00000000-0002-0000-0200-000006000000}"/>
  </dataValidations>
  <printOptions horizontalCentered="1"/>
  <pageMargins left="0.25" right="0.25" top="0.75" bottom="0.75" header="0.3" footer="0.3"/>
  <pageSetup paperSize="9" scale="77" fitToHeight="0" orientation="landscape" r:id="rId1"/>
  <headerFooter differentFirst="1">
    <oddFooter>&amp;C&amp;K03+000Page &amp;P of &amp;N</oddFooter>
  </headerFooter>
  <ignoredErrors>
    <ignoredError sqref="O4:O16"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Pérdidas y ganancias</vt:lpstr>
      <vt:lpstr>Ingresos</vt:lpstr>
      <vt:lpstr>Gastos de funcionamiento</vt:lpstr>
      <vt:lpstr>IngresosNetos</vt:lpstr>
      <vt:lpstr>'Gastos de funcionamiento'!Títulos_a_imprimir</vt:lpstr>
      <vt:lpstr>Ingresos!Títulos_a_imprimir</vt:lpstr>
      <vt:lpstr>'Pérdidas y ganancias'!Títulos_a_imprimir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2018-02-27T04:33:55Z</dcterms:created>
  <dcterms:modified xsi:type="dcterms:W3CDTF">2018-04-27T02:10:29Z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2018-02-27T04:33:58.1250501Z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