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D2B8D322-B21D-917C-0DE1-B2EE103BBF03}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61021_Accessibility_Templates_Batch3\04_PreDTP_Done\pt-BR\"/>
    </mc:Choice>
  </mc:AlternateContent>
  <bookViews>
    <workbookView xWindow="0" yWindow="0" windowWidth="32775" windowHeight="14850"/>
  </bookViews>
  <sheets>
    <sheet name="Lista de estoque do armazém" sheetId="2" r:id="rId1"/>
    <sheet name="Lista de seleção de estoque" sheetId="11" r:id="rId2"/>
    <sheet name="Pesquisar compartimento" sheetId="9" r:id="rId3"/>
  </sheets>
  <definedNames>
    <definedName name="NúmeroCompartimento">PesquisarCompartimento[N.º DO COMPARTIMENTO]</definedName>
    <definedName name="PesquisarSKU">ListaEstoque[SKU]</definedName>
    <definedName name="TítuloColuna1">ListaEstoque[[#Headers],[SKU]]</definedName>
    <definedName name="TítuloColuna2">ListaSeleçãoEstoque[[#Headers],[N.º PEDIDO]]</definedName>
    <definedName name="TítuloColuna3">PesquisarCompartimento[[#Headers],[N.º DO COMPARTIMENTO]]</definedName>
    <definedName name="_xlnm.Print_Titles" localSheetId="0">'Lista de estoque do armazém'!$4:$4</definedName>
    <definedName name="_xlnm.Print_Titles" localSheetId="1">'Lista de seleção de estoque'!$4:$4</definedName>
    <definedName name="_xlnm.Print_Titles" localSheetId="2">'Pesquisar compartimento'!$4:$4</definedName>
  </definedNames>
  <calcPr calcId="162913"/>
</workbook>
</file>

<file path=xl/calcChain.xml><?xml version="1.0" encoding="utf-8"?>
<calcChain xmlns="http://schemas.openxmlformats.org/spreadsheetml/2006/main">
  <c r="I5" i="11" l="1"/>
  <c r="I6" i="11"/>
  <c r="I7" i="11"/>
  <c r="I8" i="11"/>
  <c r="I9" i="11"/>
  <c r="H5" i="11"/>
  <c r="H6" i="11"/>
  <c r="H7" i="11"/>
  <c r="H8" i="11"/>
  <c r="H9" i="11"/>
  <c r="G5" i="11"/>
  <c r="G6" i="11"/>
  <c r="G7" i="11"/>
  <c r="G8" i="11"/>
  <c r="G9" i="11"/>
  <c r="F5" i="11"/>
  <c r="F6" i="11"/>
  <c r="F7" i="11"/>
  <c r="F8" i="11"/>
  <c r="F9" i="11"/>
  <c r="E5" i="11"/>
  <c r="E6" i="11"/>
  <c r="E7" i="11"/>
  <c r="E8" i="11"/>
  <c r="E9" i="11"/>
  <c r="E5" i="2" l="1"/>
  <c r="E6" i="2"/>
  <c r="E7" i="2"/>
  <c r="E8" i="2"/>
  <c r="E9" i="2"/>
  <c r="E10" i="2"/>
  <c r="E11" i="2"/>
  <c r="E12" i="2"/>
  <c r="E13" i="2"/>
  <c r="E14" i="2"/>
  <c r="E15" i="2"/>
  <c r="J5" i="2"/>
  <c r="J6" i="2"/>
  <c r="J7" i="2"/>
  <c r="J8" i="2"/>
  <c r="J9" i="2"/>
  <c r="J10" i="2"/>
  <c r="J11" i="2"/>
  <c r="J12" i="2"/>
  <c r="J13" i="2"/>
  <c r="J14" i="2"/>
  <c r="J15" i="2"/>
  <c r="K5" i="2"/>
  <c r="K6" i="2"/>
  <c r="K7" i="2"/>
  <c r="K8" i="2"/>
  <c r="K9" i="2"/>
  <c r="K10" i="2"/>
  <c r="K11" i="2"/>
  <c r="K12" i="2"/>
  <c r="K13" i="2"/>
  <c r="K14" i="2"/>
  <c r="K15" i="2"/>
  <c r="D3" i="2"/>
  <c r="C3" i="2"/>
  <c r="B3" i="2"/>
</calcChain>
</file>

<file path=xl/sharedStrings.xml><?xml version="1.0" encoding="utf-8"?>
<sst xmlns="http://schemas.openxmlformats.org/spreadsheetml/2006/main" count="110" uniqueCount="68">
  <si>
    <t>LISTA DE ESTOQUE DO ARMAZÉM</t>
  </si>
  <si>
    <t>VALOR TOTAL DO ESTOQUE:</t>
  </si>
  <si>
    <t>SKU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</si>
  <si>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</si>
  <si>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</si>
  <si>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</si>
  <si>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</si>
  <si>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</si>
  <si>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</si>
  <si>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</si>
  <si>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</si>
  <si>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</si>
  <si>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</si>
  <si>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</si>
  <si>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ITENS DO ESTOQUE:</t>
  </si>
  <si>
    <t>DESCRIÇÃO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</si>
  <si>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</si>
  <si>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</si>
  <si>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</si>
  <si>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</si>
  <si>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</si>
  <si>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</si>
  <si>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</si>
  <si>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</si>
  <si>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</si>
  <si>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</si>
  <si>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</si>
  <si>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CONTAGEM DE COMPARTIMENTO:</t>
  </si>
  <si>
    <t>N.º DO COMPARTIMENTO</t>
  </si>
  <si>
    <t>T345</t>
  </si>
  <si>
    <t>T5789</t>
  </si>
  <si>
    <t>T9876</t>
  </si>
  <si>
    <t>T098</t>
  </si>
  <si>
    <t>T349</t>
  </si>
  <si>
    <t>T9875</t>
  </si>
  <si>
    <t>LISTA DE SELEÇÃO DE ESTOQUE</t>
  </si>
  <si>
    <t>LOCAL</t>
  </si>
  <si>
    <t>PESQUISAR COMPARTIMENTO</t>
  </si>
  <si>
    <t>UNIDADE</t>
  </si>
  <si>
    <t>Cada</t>
  </si>
  <si>
    <t>Caixa (10 unid.)</t>
  </si>
  <si>
    <t>Pacote (5 unid.)</t>
  </si>
  <si>
    <t>QUANT</t>
  </si>
  <si>
    <t>QUANT NOVA ENCOMENDA</t>
  </si>
  <si>
    <t>CUSTO</t>
  </si>
  <si>
    <t>VALOR DE ESTOQUE</t>
  </si>
  <si>
    <t>NOVA ENCOMENDA</t>
  </si>
  <si>
    <t>N.º PEDIDO</t>
  </si>
  <si>
    <t>TP001-1</t>
  </si>
  <si>
    <t>LISTA DE ESTOQUE</t>
  </si>
  <si>
    <t>QUANT SELECIONADA</t>
  </si>
  <si>
    <t>QUANT DISPONÍVEL</t>
  </si>
  <si>
    <t>DESCRIÇÃO DO ITEM</t>
  </si>
  <si>
    <t>Compartimento grande</t>
  </si>
  <si>
    <t>Compartimento pequeno</t>
  </si>
  <si>
    <t>Compartimento médio</t>
  </si>
  <si>
    <t>Linha 2, compartimento 1</t>
  </si>
  <si>
    <t>Linha 1, compartimento 1</t>
  </si>
  <si>
    <t>Linha 3, compartimento 2</t>
  </si>
  <si>
    <t>Linha 3, compartimento 1</t>
  </si>
  <si>
    <t>Linha 1, compartimento 2</t>
  </si>
  <si>
    <t>Linha 4, compartimento 5</t>
  </si>
  <si>
    <t>Linha 2, compartimento 2</t>
  </si>
  <si>
    <t>LARGURA</t>
  </si>
  <si>
    <t>ALTURA</t>
  </si>
  <si>
    <t>COMPRIMENTO</t>
  </si>
  <si>
    <r>
      <t>LIMPAR</t>
    </r>
    <r>
      <rPr>
        <sz val="10"/>
        <color theme="4" tint="-0.499984740745262"/>
        <rFont val="Franklin Gothic Medium"/>
        <family val="2"/>
        <scheme val="minor"/>
      </rPr>
      <t xml:space="preserve"> </t>
    </r>
    <r>
      <rPr>
        <sz val="11"/>
        <color theme="4" tint="-0.499984740745262"/>
        <rFont val="Franklin Gothic Medium"/>
        <family val="2"/>
        <scheme val="minor"/>
      </rPr>
      <t xml:space="preserve"> LISTA </t>
    </r>
    <r>
      <rPr>
        <sz val="10"/>
        <color theme="4" tint="-0.499984740745262"/>
        <rFont val="Franklin Gothic Medium"/>
        <family val="2"/>
        <scheme val="minor"/>
      </rPr>
      <t xml:space="preserve"> </t>
    </r>
    <r>
      <rPr>
        <sz val="11"/>
        <color theme="4" tint="-0.499984740745262"/>
        <rFont val="Franklin Gothic Medium"/>
        <family val="2"/>
        <scheme val="minor"/>
      </rPr>
      <t>DE SELEÇÃO</t>
    </r>
  </si>
  <si>
    <r>
      <t>LISTA DE</t>
    </r>
    <r>
      <rPr>
        <sz val="10"/>
        <color theme="4" tint="-0.499984740745262"/>
        <rFont val="Franklin Gothic Medium"/>
        <family val="2"/>
        <scheme val="minor"/>
      </rPr>
      <t xml:space="preserve"> </t>
    </r>
    <r>
      <rPr>
        <sz val="11"/>
        <color theme="4" tint="-0.499984740745262"/>
        <rFont val="Franklin Gothic Medium"/>
        <family val="2"/>
        <scheme val="minor"/>
      </rPr>
      <t xml:space="preserve"> ESTOQUE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</si>
</sst>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R$&quot;\ #,##0.00;\-&quot;R$&quot;\ #,##0.00"/>
    <numFmt numFmtId="164" formatCode="&quot;$&quot;#,##0.00_);\(&quot;$&quot;#,##0.00\)"/>
    <numFmt numFmtId="165" formatCode="&quot;Reorder&quot;;&quot;&quot;;&quot;&quot;"/>
    <numFmt numFmtId="166" formatCode="&quot;&quot;;&quot;&quot;;&quot;Clear Pick List Selected in B2&quot;"/>
    <numFmt numFmtId="167" formatCode="&quot;Pick List was cleared&quot;;&quot;&quot;;&quot;Pick List was not cleared&quot;"/>
    <numFmt numFmtId="168" formatCode="&quot;R$&quot;\ #,##0.00"/>
    <numFmt numFmtId="169" formatCode="&quot;Nova encomenda&quot;;&quot;&quot;;&quot;&quot;"/>
  </numFmts>
  <fonts count="14" x14ac:knownFonts="1">
    <font>
      <sz val="11"/>
      <color theme="3" tint="0.14993743705557422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  <font>
      <sz val="10"/>
      <color theme="4" tint="-0.499984740745262"/>
      <name val="Franklin Gothic Medium"/>
      <family val="2"/>
      <scheme val="minor"/>
    </font>
    <font>
      <u/>
      <sz val="11"/>
      <color theme="3" tint="0.14993743705557422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ck">
        <color theme="0"/>
      </left>
      <right/>
      <top/>
      <bottom/>
      <diagonal/>
    </border>
  </borders>
  <cellStyleXfs count="15">
    <xf numFmtId="0" fontId="0" fillId="0" borderId="0">
      <alignment vertical="center"/>
    </xf>
    <xf numFmtId="0" fontId="2" fillId="0" borderId="1" applyNumberFormat="0" applyFill="0" applyAlignment="0" applyProtection="0"/>
    <xf numFmtId="0" fontId="9" fillId="2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1" fillId="0" borderId="0">
      <alignment horizontal="center" vertical="center"/>
    </xf>
    <xf numFmtId="0" fontId="8" fillId="2" borderId="0" applyNumberFormat="0" applyProtection="0">
      <alignment horizontal="right" indent="1"/>
    </xf>
    <xf numFmtId="0" fontId="10" fillId="0" borderId="0" applyNumberFormat="0" applyProtection="0">
      <alignment horizontal="center"/>
    </xf>
    <xf numFmtId="0" fontId="10" fillId="0" borderId="0" applyNumberFormat="0" applyProtection="0">
      <alignment horizontal="center"/>
    </xf>
    <xf numFmtId="0" fontId="6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1" fontId="7" fillId="0" borderId="0">
      <alignment horizontal="center" vertical="center"/>
    </xf>
    <xf numFmtId="164" fontId="7" fillId="0" borderId="0">
      <alignment horizontal="right" vertical="center"/>
    </xf>
  </cellStyleXfs>
  <cellXfs count="24">
    <xf numFmtId="0" fontId="0" fillId="0" borderId="0" xfId="0">
      <alignment vertical="center"/>
    </xf>
    <xf numFmtId="0" fontId="2" fillId="0" borderId="1" xfId="1" applyAlignment="1">
      <alignment vertical="center"/>
    </xf>
    <xf numFmtId="0" fontId="3" fillId="0" borderId="0" xfId="3"/>
    <xf numFmtId="0" fontId="2" fillId="0" borderId="1" xfId="1"/>
    <xf numFmtId="0" fontId="3" fillId="0" borderId="0" xfId="3" applyAlignment="1"/>
    <xf numFmtId="0" fontId="2" fillId="0" borderId="1" xfId="1" applyAlignment="1"/>
    <xf numFmtId="0" fontId="1" fillId="0" borderId="0" xfId="0" applyFont="1" applyAlignment="1">
      <alignment vertical="center"/>
    </xf>
    <xf numFmtId="0" fontId="10" fillId="0" borderId="0" xfId="9">
      <alignment horizontal="center"/>
    </xf>
    <xf numFmtId="0" fontId="6" fillId="0" borderId="0" xfId="11">
      <alignment horizontal="left" vertical="top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0" fontId="9" fillId="2" borderId="3" xfId="2" applyFont="1" applyFill="1" applyBorder="1" applyAlignment="1">
      <alignment horizontal="left" vertical="center" indent="1"/>
    </xf>
    <xf numFmtId="0" fontId="9" fillId="2" borderId="0" xfId="2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8" fontId="6" fillId="0" borderId="0" xfId="11" applyNumberFormat="1">
      <alignment horizontal="left" vertical="top"/>
    </xf>
    <xf numFmtId="0" fontId="10" fillId="0" borderId="0" xfId="0" applyFont="1" applyAlignment="1">
      <alignment horizontal="center" readingOrder="1"/>
    </xf>
    <xf numFmtId="0" fontId="0" fillId="0" borderId="0" xfId="12" applyNumberFormat="1" applyFont="1" applyFill="1" applyBorder="1" applyAlignment="1">
      <alignment horizontal="left" vertical="center" wrapText="1" indent="1"/>
    </xf>
    <xf numFmtId="0" fontId="0" fillId="0" borderId="3" xfId="12" applyNumberFormat="1" applyFont="1" applyFill="1" applyBorder="1" applyAlignment="1">
      <alignment horizontal="left" vertical="center" wrapText="1" indent="1"/>
    </xf>
    <xf numFmtId="1" fontId="0" fillId="0" borderId="3" xfId="13" applyNumberFormat="1" applyFont="1" applyFill="1" applyBorder="1" applyAlignment="1">
      <alignment horizontal="center" vertical="center"/>
    </xf>
    <xf numFmtId="7" fontId="0" fillId="0" borderId="3" xfId="14" applyNumberFormat="1" applyFont="1" applyFill="1" applyBorder="1" applyAlignment="1">
      <alignment horizontal="right" vertical="center"/>
    </xf>
    <xf numFmtId="169" fontId="11" fillId="0" borderId="3" xfId="7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15">
    <cellStyle name="Célula Vinculada" xfId="8" builtinId="24" customBuiltin="1"/>
    <cellStyle name="Coluna de sinalização" xfId="7"/>
    <cellStyle name="Contagens de totais" xfId="11"/>
    <cellStyle name="Detalhes da tabela alinhados à direita" xfId="14"/>
    <cellStyle name="Detalhes da tabela alinhados à esquerda" xfId="12"/>
    <cellStyle name="Detalhes da tabela centralizados" xfId="13"/>
    <cellStyle name="Hiperlink" xfId="9" builtinId="8" customBuiltin="1"/>
    <cellStyle name="Hiperlink Visitado" xfId="10" builtinId="9" customBuiltin="1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</cellStyles>
  <dxfs count="36"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aj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0691854609822"/>
        <name val="Franklin Gothic Medium"/>
        <family val="2"/>
        <scheme val="minor"/>
      </font>
      <numFmt numFmtId="169" formatCode="&quot;Nova encomenda&quot;;&quot;&quot;;&quot;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1" formatCode="&quot;R$&quot;\ #,##0.00;\-&quot;R$&quot;\ 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1" formatCode="&quot;R$&quot;\ #,##0.00;\-&quot;R$&quot;\ 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14993743705557422"/>
        <name val="Franklin Gothic Medium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Medium"/>
        <family val="2"/>
        <scheme val="maj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</font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Estoque do armazém" defaultPivotStyle="PivotStyleMedium2">
    <tableStyle name="Estoque do armazém" pivot="0" count="4">
      <tableStyleElement type="wholeTable" dxfId="35"/>
      <tableStyleElement type="headerRow" dxfId="34"/>
      <tableStyleElement type="lastColumn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esquisar compartimento'!A1"/><Relationship Id="rId1" Type="http://schemas.openxmlformats.org/officeDocument/2006/relationships/hyperlink" Target="#'Lista de sele&#231;&#227;o de estoqu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estoque do armaz&#233;m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ista de estoque do armaz&#233;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2235429</xdr:colOff>
      <xdr:row>1</xdr:row>
      <xdr:rowOff>285749</xdr:rowOff>
    </xdr:to>
    <xdr:sp macro="" textlink="">
      <xdr:nvSpPr>
        <xdr:cNvPr id="11" name="Lista de estoque" descr="Forma de navegação para exibir a Lista de seleção de estoque">
          <a:hlinkClick xmlns:r="http://schemas.openxmlformats.org/officeDocument/2006/relationships" r:id="rId1" tooltip="Selecione para exibir a planilha Lista de seleção de estoque"/>
        </xdr:cNvPr>
        <xdr:cNvSpPr/>
      </xdr:nvSpPr>
      <xdr:spPr>
        <a:xfrm>
          <a:off x="6518529" y="742949"/>
          <a:ext cx="2232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LISTA DE</a:t>
          </a:r>
          <a:r>
            <a:rPr lang="pt-b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SELEÇÃO DE </a:t>
          </a:r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ESTOQUE</a:t>
          </a:r>
        </a:p>
      </xdr:txBody>
    </xdr:sp>
    <xdr:clientData fPrintsWithSheet="0"/>
  </xdr:twoCellAnchor>
  <xdr:twoCellAnchor editAs="oneCell">
    <xdr:from>
      <xdr:col>5</xdr:col>
      <xdr:colOff>12954</xdr:colOff>
      <xdr:row>1</xdr:row>
      <xdr:rowOff>57149</xdr:rowOff>
    </xdr:from>
    <xdr:to>
      <xdr:col>6</xdr:col>
      <xdr:colOff>25629</xdr:colOff>
      <xdr:row>1</xdr:row>
      <xdr:rowOff>285749</xdr:rowOff>
    </xdr:to>
    <xdr:sp macro="" textlink="">
      <xdr:nvSpPr>
        <xdr:cNvPr id="12" name="Lista de estoque" descr="Forma de navegação para exibir Pesquisar compartimento">
          <a:hlinkClick xmlns:r="http://schemas.openxmlformats.org/officeDocument/2006/relationships" r:id="rId2" tooltip="Selecione para adicionar ou alterar as informações em Pesquisar compartimento"/>
        </xdr:cNvPr>
        <xdr:cNvSpPr/>
      </xdr:nvSpPr>
      <xdr:spPr>
        <a:xfrm>
          <a:off x="8833104" y="742949"/>
          <a:ext cx="2232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PESQUISAR</a:t>
          </a:r>
          <a:r>
            <a:rPr lang="pt-b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COMPARTIMENTO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57149</xdr:colOff>
      <xdr:row>1</xdr:row>
      <xdr:rowOff>66675</xdr:rowOff>
    </xdr:from>
    <xdr:to>
      <xdr:col>2</xdr:col>
      <xdr:colOff>2289149</xdr:colOff>
      <xdr:row>1</xdr:row>
      <xdr:rowOff>295275</xdr:rowOff>
    </xdr:to>
    <xdr:sp macro="" textlink="">
      <xdr:nvSpPr>
        <xdr:cNvPr id="3" name="Lista de estoque" descr="Selecione para exibir a Lista de estoque">
          <a:hlinkClick xmlns:r="http://schemas.openxmlformats.org/officeDocument/2006/relationships" r:id="rId1" tooltip="Clique para exibir a Lista de estoque do armazém"/>
        </xdr:cNvPr>
        <xdr:cNvSpPr/>
      </xdr:nvSpPr>
      <xdr:spPr>
        <a:xfrm flipH="1">
          <a:off x="2514599" y="752475"/>
          <a:ext cx="2232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LISTA DE</a:t>
          </a:r>
          <a:r>
            <a:rPr lang="pt-br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 ESTOQUE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2260574</xdr:colOff>
      <xdr:row>1</xdr:row>
      <xdr:rowOff>304800</xdr:rowOff>
    </xdr:to>
    <xdr:sp macro="[0]!ClearPickList" textlink="">
      <xdr:nvSpPr>
        <xdr:cNvPr id="5" name="Lista de estoque" descr="Selecione para limpar a lista de seleção"/>
        <xdr:cNvSpPr/>
      </xdr:nvSpPr>
      <xdr:spPr>
        <a:xfrm flipH="1">
          <a:off x="190499" y="762000"/>
          <a:ext cx="2232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LIMPAR</a:t>
          </a:r>
          <a:r>
            <a:rPr lang="pt-br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LISTA </a:t>
          </a:r>
          <a:r>
            <a:rPr lang="pt-br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DE SELEÇÃO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2260575</xdr:colOff>
      <xdr:row>1</xdr:row>
      <xdr:rowOff>295275</xdr:rowOff>
    </xdr:to>
    <xdr:sp macro="" textlink="">
      <xdr:nvSpPr>
        <xdr:cNvPr id="2" name="Lista de estoque" descr="Selecione para exibir a Lista de estoque">
          <a:hlinkClick xmlns:r="http://schemas.openxmlformats.org/officeDocument/2006/relationships" r:id="rId1" tooltip="Selecione para exibir a Lista de estoque"/>
        </xdr:cNvPr>
        <xdr:cNvSpPr/>
      </xdr:nvSpPr>
      <xdr:spPr>
        <a:xfrm flipH="1">
          <a:off x="190500" y="752475"/>
          <a:ext cx="2232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LISTA DE</a:t>
          </a:r>
          <a:r>
            <a:rPr lang="pt-br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lt1"/>
              </a:solidFill>
              <a:latin typeface="+mn-lt"/>
              <a:ea typeface="+mn-ea"/>
              <a:cs typeface="+mn-cs"/>
            </a:rPr>
            <a:t> ESTOQUE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ListaEstoque" displayName="ListaEstoque" ref="B4:K15" totalsRowShown="0" headerRowDxfId="30" dataDxfId="29" headerRowCellStyle="Título 1">
  <autoFilter ref="B4:K15"/>
  <tableColumns count="10">
    <tableColumn id="1" name="SKU" dataDxfId="28" dataCellStyle="Detalhes da tabela alinhados à esquerda"/>
    <tableColumn id="2" name="DESCRIÇÃO" dataDxfId="27" dataCellStyle="Detalhes da tabela alinhados à esquerda"/>
    <tableColumn id="3" name="N.º DO COMPARTIMENTO" dataDxfId="26" dataCellStyle="Detalhes da tabela alinhados à esquerda"/>
    <tableColumn id="4" name="LOCAL" dataDxfId="25" dataCellStyle="Detalhes da tabela alinhados à esquerda">
      <calculatedColumnFormula>IFERROR(VLOOKUP(ListaEstoque[[#This Row],[N.º DO COMPARTIMENTO]],PesquisarCompartimento[],3,FALSE),"")</calculatedColumnFormula>
    </tableColumn>
    <tableColumn id="5" name="UNIDADE" dataDxfId="24" dataCellStyle="Detalhes da tabela alinhados à esquerda"/>
    <tableColumn id="6" name="QUANT" dataDxfId="23" dataCellStyle="Detalhes da tabela centralizados"/>
    <tableColumn id="7" name="QUANT NOVA ENCOMENDA" dataDxfId="22" dataCellStyle="Detalhes da tabela centralizados"/>
    <tableColumn id="8" name="CUSTO" dataDxfId="21" dataCellStyle="Detalhes da tabela alinhados à direita"/>
    <tableColumn id="9" name="VALOR DE ESTOQUE" dataDxfId="20" dataCellStyle="Detalhes da tabela alinhados à direita">
      <calculatedColumnFormula>ListaEstoque[[#This Row],[QUANT]]*ListaEstoque[[#This Row],[CUSTO]]</calculatedColumnFormula>
    </tableColumn>
    <tableColumn id="10" name="NOVA ENCOMENDA" dataDxfId="19" dataCellStyle="Coluna de sinalização">
      <calculatedColumnFormula>IFERROR(IF(ListaEstoque[[#This Row],[QUANT]]&lt;=ListaEstoque[[#This Row],[QUANT NOVA ENCOMENDA]],1,0),0)</calculatedColumnFormula>
    </tableColumn>
  </tableColumns>
  <tableStyleInfo name="Estoque do armazém" showFirstColumn="0" showLastColumn="0" showRowStripes="1" showColumnStripes="0"/>
</table>
</file>

<file path=xl/tables/table2.xml><?xml version="1.0" encoding="utf-8"?>
<table xmlns="http://schemas.openxmlformats.org/spreadsheetml/2006/main" id="2" name="ListaSeleçãoEstoque" displayName="ListaSeleçãoEstoque" ref="B4:I9" totalsRowShown="0" headerRowDxfId="17" dataDxfId="16" headerRowCellStyle="Título 1" dataCellStyle="Detalhes da tabela alinhados à esquerda">
  <autoFilter ref="B4:I9"/>
  <tableColumns count="8">
    <tableColumn id="1" name="N.º PEDIDO" dataDxfId="15" dataCellStyle="Detalhes da tabela alinhados à esquerda"/>
    <tableColumn id="2" name="SKU" dataDxfId="14" dataCellStyle="Detalhes da tabela alinhados à esquerda"/>
    <tableColumn id="3" name="QUANT SELECIONADA" dataDxfId="13" dataCellStyle="Detalhes da tabela centralizados"/>
    <tableColumn id="4" name="QUANT DISPONÍVEL" dataDxfId="12" dataCellStyle="Detalhes da tabela centralizados">
      <calculatedColumnFormula>IFERROR(VLOOKUP(ListaSeleçãoEstoque[SKU],ListaEstoque[],6,FALSE),"")</calculatedColumnFormula>
    </tableColumn>
    <tableColumn id="5" name="DESCRIÇÃO DO ITEM" dataDxfId="11" dataCellStyle="Detalhes da tabela alinhados à esquerda">
      <calculatedColumnFormula>IFERROR(VLOOKUP(ListaSeleçãoEstoque[SKU],ListaEstoque[],2,FALSE),"")</calculatedColumnFormula>
    </tableColumn>
    <tableColumn id="6" name="UNIDADE" dataDxfId="10" dataCellStyle="Detalhes da tabela alinhados à esquerda">
      <calculatedColumnFormula>IFERROR(VLOOKUP(ListaSeleçãoEstoque[SKU],ListaEstoque[],5,FALSE),"")</calculatedColumnFormula>
    </tableColumn>
    <tableColumn id="7" name="N.º DO COMPARTIMENTO" dataDxfId="9" dataCellStyle="Detalhes da tabela alinhados à esquerda">
      <calculatedColumnFormula>IFERROR(VLOOKUP(ListaSeleçãoEstoque[SKU],ListaEstoque[],3,FALSE),"")</calculatedColumnFormula>
    </tableColumn>
    <tableColumn id="8" name="LOCAL" dataDxfId="8" dataCellStyle="Detalhes da tabela alinhados à esquerda">
      <calculatedColumnFormula>IFERROR(VLOOKUP(ListaSeleçãoEstoque[SKU],ListaEstoque[],4,FALSE),"")</calculatedColumnFormula>
    </tableColumn>
  </tableColumns>
  <tableStyleInfo name="Estoque do armazém" showFirstColumn="0" showLastColumn="0" showRowStripes="1" showColumnStripes="0"/>
</table>
</file>

<file path=xl/tables/table3.xml><?xml version="1.0" encoding="utf-8"?>
<table xmlns="http://schemas.openxmlformats.org/spreadsheetml/2006/main" id="3" name="PesquisarCompartimento" displayName="PesquisarCompartimento" ref="B4:G11" totalsRowShown="0" headerRowDxfId="7" dataDxfId="6">
  <autoFilter ref="B4:G11"/>
  <tableColumns count="6">
    <tableColumn id="1" name="N.º DO COMPARTIMENTO" dataDxfId="5"/>
    <tableColumn id="2" name="DESCRIÇÃO" dataDxfId="4"/>
    <tableColumn id="3" name="LOCAL" dataDxfId="3"/>
    <tableColumn id="4" name="LARGURA" dataDxfId="2"/>
    <tableColumn id="5" name="ALTURA" dataDxfId="1"/>
    <tableColumn id="6" name="COMPRIMENTO" dataDxfId="0"/>
  </tableColumns>
  <tableStyleInfo name="Estoque do armazém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A1:K15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20.77734375" customWidth="1"/>
    <col min="3" max="3" width="27.44140625" customWidth="1"/>
    <col min="4" max="4" width="25.88671875" bestFit="1" customWidth="1"/>
    <col min="5" max="5" width="26.88671875" customWidth="1"/>
    <col min="6" max="6" width="25.88671875" customWidth="1"/>
    <col min="7" max="7" width="9.44140625" customWidth="1"/>
    <col min="8" max="8" width="22.88671875" customWidth="1"/>
    <col min="9" max="9" width="11.88671875" customWidth="1"/>
    <col min="10" max="10" width="18.6640625" customWidth="1"/>
    <col min="11" max="11" width="17.5546875" customWidth="1"/>
    <col min="12" max="13" width="16.109375" customWidth="1"/>
    <col min="14" max="14" width="11.44140625" customWidth="1"/>
  </cols>
  <sheetData>
    <row r="1" spans="1:11" ht="54" customHeight="1" thickBot="1" x14ac:dyDescent="0.5">
      <c r="A1" s="23"/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1:11" ht="24.95" customHeight="1" x14ac:dyDescent="0.3">
      <c r="B2" s="2" t="s">
        <v>1</v>
      </c>
      <c r="C2" s="4" t="s">
        <v>14</v>
      </c>
      <c r="D2" s="2" t="s">
        <v>27</v>
      </c>
      <c r="E2" s="7" t="s">
        <v>35</v>
      </c>
      <c r="F2" s="7" t="s">
        <v>37</v>
      </c>
    </row>
    <row r="3" spans="1:11" ht="30" customHeight="1" x14ac:dyDescent="0.3">
      <c r="B3" s="16">
        <f>SUM(ListaEstoque[VALOR DE ESTOQUE])</f>
        <v>4649</v>
      </c>
      <c r="C3" s="8">
        <f>COUNTA(ListaEstoque[DESCRIÇÃO])</f>
        <v>11</v>
      </c>
      <c r="D3" s="8">
        <f>SUMPRODUCT((1/COUNTIF(ListaEstoque[N.º DO COMPARTIMENTO],ListaEstoque[N.º DO COMPARTIMENTO]&amp;"")))</f>
        <v>6</v>
      </c>
    </row>
    <row r="4" spans="1:11" ht="17.100000000000001" customHeight="1" x14ac:dyDescent="0.3">
      <c r="B4" s="12" t="s">
        <v>2</v>
      </c>
      <c r="C4" s="11" t="s">
        <v>15</v>
      </c>
      <c r="D4" s="11" t="s">
        <v>28</v>
      </c>
      <c r="E4" s="11" t="s">
        <v>36</v>
      </c>
      <c r="F4" s="11" t="s">
        <v>38</v>
      </c>
      <c r="G4" s="11" t="s">
        <v>42</v>
      </c>
      <c r="H4" s="11" t="s">
        <v>43</v>
      </c>
      <c r="I4" s="11" t="s">
        <v>44</v>
      </c>
      <c r="J4" s="11" t="s">
        <v>45</v>
      </c>
      <c r="K4" s="11" t="s">
        <v>46</v>
      </c>
    </row>
    <row r="5" spans="1:11" ht="30" customHeight="1" x14ac:dyDescent="0.3">
      <c r="B5" s="18" t="s">
        <v>3</v>
      </c>
      <c r="C5" s="19" t="s">
        <v>16</v>
      </c>
      <c r="D5" s="19" t="s">
        <v>29</v>
      </c>
      <c r="E5" s="19" t="str">
        <f>IFERROR(VLOOKUP(ListaEstoque[[#This Row],[N.º DO COMPARTIMENTO]],PesquisarCompartimento[],3,FALSE),"")</f>
        <v>Linha 2, compartimento 1</v>
      </c>
      <c r="F5" s="19" t="s">
        <v>39</v>
      </c>
      <c r="G5" s="20">
        <v>20</v>
      </c>
      <c r="H5" s="20">
        <v>10</v>
      </c>
      <c r="I5" s="21">
        <v>30</v>
      </c>
      <c r="J5" s="21">
        <f>ListaEstoque[[#This Row],[QUANT]]*ListaEstoque[[#This Row],[CUSTO]]</f>
        <v>600</v>
      </c>
      <c r="K5" s="22">
        <f>IFERROR(IF(ListaEstoque[[#This Row],[QUANT]]&lt;=ListaEstoque[[#This Row],[QUANT NOVA ENCOMENDA]],1,0),0)</f>
        <v>0</v>
      </c>
    </row>
    <row r="6" spans="1:11" ht="30" customHeight="1" x14ac:dyDescent="0.3">
      <c r="B6" s="18" t="s">
        <v>4</v>
      </c>
      <c r="C6" s="19" t="s">
        <v>17</v>
      </c>
      <c r="D6" s="19" t="s">
        <v>29</v>
      </c>
      <c r="E6" s="19" t="str">
        <f>IFERROR(VLOOKUP(ListaEstoque[[#This Row],[N.º DO COMPARTIMENTO]],PesquisarCompartimento[],3,FALSE),"")</f>
        <v>Linha 2, compartimento 1</v>
      </c>
      <c r="F6" s="19" t="s">
        <v>39</v>
      </c>
      <c r="G6" s="20">
        <v>30</v>
      </c>
      <c r="H6" s="20">
        <v>15</v>
      </c>
      <c r="I6" s="21">
        <v>40</v>
      </c>
      <c r="J6" s="21">
        <f>ListaEstoque[[#This Row],[QUANT]]*ListaEstoque[[#This Row],[CUSTO]]</f>
        <v>1200</v>
      </c>
      <c r="K6" s="22">
        <f>IFERROR(IF(ListaEstoque[[#This Row],[QUANT]]&lt;=ListaEstoque[[#This Row],[QUANT NOVA ENCOMENDA]],1,0),0)</f>
        <v>0</v>
      </c>
    </row>
    <row r="7" spans="1:11" ht="30" customHeight="1" x14ac:dyDescent="0.3">
      <c r="B7" s="18" t="s">
        <v>5</v>
      </c>
      <c r="C7" s="19" t="s">
        <v>18</v>
      </c>
      <c r="D7" s="19" t="s">
        <v>30</v>
      </c>
      <c r="E7" s="19" t="str">
        <f>IFERROR(VLOOKUP(ListaEstoque[[#This Row],[N.º DO COMPARTIMENTO]],PesquisarCompartimento[],3,FALSE),"")</f>
        <v>Linha 1, compartimento 1</v>
      </c>
      <c r="F7" s="19" t="s">
        <v>39</v>
      </c>
      <c r="G7" s="20">
        <v>10</v>
      </c>
      <c r="H7" s="20">
        <v>5</v>
      </c>
      <c r="I7" s="21">
        <v>5</v>
      </c>
      <c r="J7" s="21">
        <f>ListaEstoque[[#This Row],[QUANT]]*ListaEstoque[[#This Row],[CUSTO]]</f>
        <v>50</v>
      </c>
      <c r="K7" s="22">
        <f>IFERROR(IF(ListaEstoque[[#This Row],[QUANT]]&lt;=ListaEstoque[[#This Row],[QUANT NOVA ENCOMENDA]],1,0),0)</f>
        <v>0</v>
      </c>
    </row>
    <row r="8" spans="1:11" ht="30" customHeight="1" x14ac:dyDescent="0.3">
      <c r="B8" s="18" t="s">
        <v>6</v>
      </c>
      <c r="C8" s="19" t="s">
        <v>19</v>
      </c>
      <c r="D8" s="19" t="s">
        <v>31</v>
      </c>
      <c r="E8" s="19" t="str">
        <f>IFERROR(VLOOKUP(ListaEstoque[[#This Row],[N.º DO COMPARTIMENTO]],PesquisarCompartimento[],3,FALSE),"")</f>
        <v>Linha 3, compartimento 2</v>
      </c>
      <c r="F8" s="19" t="s">
        <v>40</v>
      </c>
      <c r="G8" s="20">
        <v>40</v>
      </c>
      <c r="H8" s="20">
        <v>10</v>
      </c>
      <c r="I8" s="21">
        <v>15</v>
      </c>
      <c r="J8" s="21">
        <f>ListaEstoque[[#This Row],[QUANT]]*ListaEstoque[[#This Row],[CUSTO]]</f>
        <v>600</v>
      </c>
      <c r="K8" s="22">
        <f>IFERROR(IF(ListaEstoque[[#This Row],[QUANT]]&lt;=ListaEstoque[[#This Row],[QUANT NOVA ENCOMENDA]],1,0),0)</f>
        <v>0</v>
      </c>
    </row>
    <row r="9" spans="1:11" ht="30" customHeight="1" x14ac:dyDescent="0.3">
      <c r="B9" s="18" t="s">
        <v>7</v>
      </c>
      <c r="C9" s="19" t="s">
        <v>20</v>
      </c>
      <c r="D9" s="19" t="s">
        <v>32</v>
      </c>
      <c r="E9" s="19" t="str">
        <f>IFERROR(VLOOKUP(ListaEstoque[[#This Row],[N.º DO COMPARTIMENTO]],PesquisarCompartimento[],3,FALSE),"")</f>
        <v>Linha 3, compartimento 1</v>
      </c>
      <c r="F9" s="19" t="s">
        <v>39</v>
      </c>
      <c r="G9" s="20">
        <v>12</v>
      </c>
      <c r="H9" s="20">
        <v>10</v>
      </c>
      <c r="I9" s="21">
        <v>26</v>
      </c>
      <c r="J9" s="21">
        <f>ListaEstoque[[#This Row],[QUANT]]*ListaEstoque[[#This Row],[CUSTO]]</f>
        <v>312</v>
      </c>
      <c r="K9" s="22">
        <f>IFERROR(IF(ListaEstoque[[#This Row],[QUANT]]&lt;=ListaEstoque[[#This Row],[QUANT NOVA ENCOMENDA]],1,0),0)</f>
        <v>0</v>
      </c>
    </row>
    <row r="10" spans="1:11" ht="30" customHeight="1" x14ac:dyDescent="0.3">
      <c r="B10" s="18" t="s">
        <v>8</v>
      </c>
      <c r="C10" s="19" t="s">
        <v>21</v>
      </c>
      <c r="D10" s="19" t="s">
        <v>29</v>
      </c>
      <c r="E10" s="19" t="str">
        <f>IFERROR(VLOOKUP(ListaEstoque[[#This Row],[N.º DO COMPARTIMENTO]],PesquisarCompartimento[],3,FALSE),"")</f>
        <v>Linha 2, compartimento 1</v>
      </c>
      <c r="F10" s="19" t="s">
        <v>39</v>
      </c>
      <c r="G10" s="20">
        <v>7</v>
      </c>
      <c r="H10" s="20">
        <v>10</v>
      </c>
      <c r="I10" s="21">
        <v>50</v>
      </c>
      <c r="J10" s="21">
        <f>ListaEstoque[[#This Row],[QUANT]]*ListaEstoque[[#This Row],[CUSTO]]</f>
        <v>350</v>
      </c>
      <c r="K10" s="22">
        <f>IFERROR(IF(ListaEstoque[[#This Row],[QUANT]]&lt;=ListaEstoque[[#This Row],[QUANT NOVA ENCOMENDA]],1,0),0)</f>
        <v>1</v>
      </c>
    </row>
    <row r="11" spans="1:11" ht="30" customHeight="1" x14ac:dyDescent="0.3">
      <c r="B11" s="18" t="s">
        <v>9</v>
      </c>
      <c r="C11" s="19" t="s">
        <v>22</v>
      </c>
      <c r="D11" s="19" t="s">
        <v>33</v>
      </c>
      <c r="E11" s="19" t="str">
        <f>IFERROR(VLOOKUP(ListaEstoque[[#This Row],[N.º DO COMPARTIMENTO]],PesquisarCompartimento[],3,FALSE),"")</f>
        <v>Linha 1, compartimento 2</v>
      </c>
      <c r="F11" s="19" t="s">
        <v>39</v>
      </c>
      <c r="G11" s="20">
        <v>10</v>
      </c>
      <c r="H11" s="20">
        <v>5</v>
      </c>
      <c r="I11" s="21">
        <v>10</v>
      </c>
      <c r="J11" s="21">
        <f>ListaEstoque[[#This Row],[QUANT]]*ListaEstoque[[#This Row],[CUSTO]]</f>
        <v>100</v>
      </c>
      <c r="K11" s="22">
        <f>IFERROR(IF(ListaEstoque[[#This Row],[QUANT]]&lt;=ListaEstoque[[#This Row],[QUANT NOVA ENCOMENDA]],1,0),0)</f>
        <v>0</v>
      </c>
    </row>
    <row r="12" spans="1:11" ht="30" customHeight="1" x14ac:dyDescent="0.3">
      <c r="B12" s="18" t="s">
        <v>10</v>
      </c>
      <c r="C12" s="19" t="s">
        <v>23</v>
      </c>
      <c r="D12" s="19" t="s">
        <v>30</v>
      </c>
      <c r="E12" s="19" t="str">
        <f>IFERROR(VLOOKUP(ListaEstoque[[#This Row],[N.º DO COMPARTIMENTO]],PesquisarCompartimento[],3,FALSE),"")</f>
        <v>Linha 1, compartimento 1</v>
      </c>
      <c r="F12" s="19" t="s">
        <v>39</v>
      </c>
      <c r="G12" s="20">
        <v>19</v>
      </c>
      <c r="H12" s="20">
        <v>10</v>
      </c>
      <c r="I12" s="21">
        <v>3</v>
      </c>
      <c r="J12" s="21">
        <f>ListaEstoque[[#This Row],[QUANT]]*ListaEstoque[[#This Row],[CUSTO]]</f>
        <v>57</v>
      </c>
      <c r="K12" s="22">
        <f>IFERROR(IF(ListaEstoque[[#This Row],[QUANT]]&lt;=ListaEstoque[[#This Row],[QUANT NOVA ENCOMENDA]],1,0),0)</f>
        <v>0</v>
      </c>
    </row>
    <row r="13" spans="1:11" ht="30" customHeight="1" x14ac:dyDescent="0.3">
      <c r="B13" s="18" t="s">
        <v>11</v>
      </c>
      <c r="C13" s="19" t="s">
        <v>24</v>
      </c>
      <c r="D13" s="19" t="s">
        <v>34</v>
      </c>
      <c r="E13" s="19" t="str">
        <f>IFERROR(VLOOKUP(ListaEstoque[[#This Row],[N.º DO COMPARTIMENTO]],PesquisarCompartimento[],3,FALSE),"")</f>
        <v>Linha 2, compartimento 2</v>
      </c>
      <c r="F13" s="19" t="s">
        <v>41</v>
      </c>
      <c r="G13" s="20">
        <v>20</v>
      </c>
      <c r="H13" s="20">
        <v>30</v>
      </c>
      <c r="I13" s="21">
        <v>14</v>
      </c>
      <c r="J13" s="21">
        <f>ListaEstoque[[#This Row],[QUANT]]*ListaEstoque[[#This Row],[CUSTO]]</f>
        <v>280</v>
      </c>
      <c r="K13" s="22">
        <f>IFERROR(IF(ListaEstoque[[#This Row],[QUANT]]&lt;=ListaEstoque[[#This Row],[QUANT NOVA ENCOMENDA]],1,0),0)</f>
        <v>1</v>
      </c>
    </row>
    <row r="14" spans="1:11" ht="30" customHeight="1" x14ac:dyDescent="0.3">
      <c r="B14" s="18" t="s">
        <v>12</v>
      </c>
      <c r="C14" s="19" t="s">
        <v>25</v>
      </c>
      <c r="D14" s="19" t="s">
        <v>33</v>
      </c>
      <c r="E14" s="19" t="str">
        <f>IFERROR(VLOOKUP(ListaEstoque[[#This Row],[N.º DO COMPARTIMENTO]],PesquisarCompartimento[],3,FALSE),"")</f>
        <v>Linha 1, compartimento 2</v>
      </c>
      <c r="F14" s="19" t="s">
        <v>39</v>
      </c>
      <c r="G14" s="20">
        <v>15</v>
      </c>
      <c r="H14" s="20">
        <v>8</v>
      </c>
      <c r="I14" s="21">
        <v>60</v>
      </c>
      <c r="J14" s="21">
        <f>ListaEstoque[[#This Row],[QUANT]]*ListaEstoque[[#This Row],[CUSTO]]</f>
        <v>900</v>
      </c>
      <c r="K14" s="22">
        <f>IFERROR(IF(ListaEstoque[[#This Row],[QUANT]]&lt;=ListaEstoque[[#This Row],[QUANT NOVA ENCOMENDA]],1,0),0)</f>
        <v>0</v>
      </c>
    </row>
    <row r="15" spans="1:11" ht="30" customHeight="1" x14ac:dyDescent="0.3">
      <c r="B15" s="18" t="s">
        <v>13</v>
      </c>
      <c r="C15" s="19" t="s">
        <v>26</v>
      </c>
      <c r="D15" s="19" t="s">
        <v>33</v>
      </c>
      <c r="E15" s="19" t="str">
        <f>IFERROR(VLOOKUP(ListaEstoque[[#This Row],[N.º DO COMPARTIMENTO]],PesquisarCompartimento[],3,FALSE),"")</f>
        <v>Linha 1, compartimento 2</v>
      </c>
      <c r="F15" s="19" t="s">
        <v>39</v>
      </c>
      <c r="G15" s="20">
        <v>25</v>
      </c>
      <c r="H15" s="20">
        <v>15</v>
      </c>
      <c r="I15" s="21">
        <v>8</v>
      </c>
      <c r="J15" s="21">
        <f>ListaEstoque[[#This Row],[QUANT]]*ListaEstoque[[#This Row],[CUSTO]]</f>
        <v>200</v>
      </c>
      <c r="K15" s="22">
        <f>IFERROR(IF(ListaEstoque[[#This Row],[QUANT]]&lt;=ListaEstoque[[#This Row],[QUANT NOVA ENCOMENDA]],1,0),0)</f>
        <v>0</v>
      </c>
    </row>
  </sheetData>
  <conditionalFormatting sqref="B5:K15">
    <cfRule type="expression" dxfId="31" priority="5">
      <formula>"If(blnBinNo=""True"")"</formula>
    </cfRule>
  </conditionalFormatting>
  <conditionalFormatting sqref="J5:J15">
    <cfRule type="dataBar" priority="15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{B7FAAC13-0945-4497-B308-0378DA16CDD0}</x14:id>
        </ext>
      </extLst>
    </cfRule>
  </conditionalFormatting>
  <dataValidations count="17">
    <dataValidation allowBlank="1" showInputMessage="1" showErrorMessage="1" prompt="Lista de estoque do armazém para controlar o estoque. Os itens que aguardam nova encomenda são automaticamente sinalizados na coluna K. Há dois links de navegação nas células E2 e F2 para as planilhas Lista de seleção de estoque e Pesquisar compartimento" sqref="A1"/>
    <dataValidation allowBlank="1" showInputMessage="1" showErrorMessage="1" prompt="Valor total do estoque calculado automaticamente" sqref="B3"/>
    <dataValidation allowBlank="1" showInputMessage="1" showErrorMessage="1" prompt="Contagem de compartimento calculada automaticamente" sqref="D3"/>
    <dataValidation allowBlank="1" showInputMessage="1" showErrorMessage="1" prompt="Quantidade de itens no estoque calculada automaticamente de acordo com a descrição" sqref="C3"/>
    <dataValidation allowBlank="1" showInputMessage="1" showErrorMessage="1" prompt="Insira a SKU nesta coluna" sqref="B4"/>
    <dataValidation allowBlank="1" showInputMessage="1" showErrorMessage="1" prompt="Insira uma descrição do item nesta coluna" sqref="C4"/>
    <dataValidation allowBlank="1" showInputMessage="1" showErrorMessage="1" prompt="Selecione o número do compartimento na lista suspensa. Pressione Alt+Seta para baixo para abrir a lista suspensa e pressione Enter para selecionar um dos itens" sqref="D4"/>
    <dataValidation allowBlank="1" showInputMessage="1" showErrorMessage="1" prompt="O Local é atualizado automaticamente nesta coluna usando as informações de número do compartimento da planilha Pesquisar compartimento " sqref="E4"/>
    <dataValidation allowBlank="1" showInputMessage="1" showErrorMessage="1" prompt="Insira a unidade nesta coluna" sqref="F4"/>
    <dataValidation allowBlank="1" showInputMessage="1" showErrorMessage="1" prompt="Insira a quantidade de cada item nesta coluna" sqref="G4"/>
    <dataValidation allowBlank="1" showInputMessage="1" showErrorMessage="1" prompt="Insira a quantidade para nova encomenda nesta coluna" sqref="H4"/>
    <dataValidation allowBlank="1" showInputMessage="1" showErrorMessage="1" prompt="Insira o custo de cada item nesta coluna" sqref="I4"/>
    <dataValidation allowBlank="1" showInputMessage="1" showErrorMessage="1" prompt="O valor do estoque é calculado automaticamente nesta coluna usando os valores QUANT e CUSTO da tabela" sqref="J4"/>
    <dataValidation allowBlank="1" showInputMessage="1" showErrorMessage="1" prompt="Um ícone de sinalização nesta coluna indica que os itens na lista de estoque estão prontos para serem repostos" sqref="K4"/>
    <dataValidation type="list" errorStyle="warning" allowBlank="1" showInputMessage="1" showErrorMessage="1" error="Este número de compartimento não está na lista. Selecione Sim para manter, Cancelar para adicioná-lo à tabela em Pesquisar compartimento (adiciona o número à lista suspensa) ou Não e pressione Alt+Seta para baixo para selecionar outra opção" sqref="D5:D15">
      <formula1>NúmeroCompartimento</formula1>
    </dataValidation>
    <dataValidation allowBlank="1" showInputMessage="1" showErrorMessage="1" prompt="Link de navegação a planilha Lista de seleção de estoque" sqref="E2"/>
    <dataValidation allowBlank="1" showInputMessage="1" showErrorMessage="1" prompt="Link de navegação para alterar ou adicionar itens à planilha Pesquisar compartimento" sqref="F2"/>
  </dataValidations>
  <hyperlinks>
    <hyperlink ref="E2" location="'Inventory Pick List'!A1" tooltip="Selecione para exibir a planilha Lista de seleção de estoque" display="LISTA DE SELEÇÃO DE ESTOQUE"/>
    <hyperlink ref="F2" location="'Bin Lookup'!A1" tooltip="Selecione para adicionar ou alterar as informações em Pesquisar compartimento" display="PESQUISAR COMPARTIMENTO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FAAC13-0945-4497-B308-0378DA16C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16" id="{AC6CABC8-B392-410F-BF01-FBE3A7AF244A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3" width="26.77734375" customWidth="1"/>
    <col min="4" max="4" width="19.33203125" customWidth="1"/>
    <col min="5" max="5" width="17.88671875" customWidth="1"/>
    <col min="6" max="6" width="25.44140625" customWidth="1"/>
    <col min="7" max="7" width="14.44140625" customWidth="1"/>
    <col min="8" max="8" width="21.77734375" customWidth="1"/>
    <col min="9" max="9" width="22.6640625" customWidth="1"/>
  </cols>
  <sheetData>
    <row r="1" spans="2:9" ht="54" customHeight="1" thickBot="1" x14ac:dyDescent="0.5">
      <c r="B1" s="5" t="s">
        <v>35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17" t="s">
        <v>66</v>
      </c>
      <c r="C2" s="17" t="s">
        <v>67</v>
      </c>
    </row>
    <row r="3" spans="2:9" ht="30" customHeight="1" x14ac:dyDescent="0.3">
      <c r="B3" s="9"/>
      <c r="C3" s="10"/>
    </row>
    <row r="4" spans="2:9" ht="17.100000000000001" customHeight="1" x14ac:dyDescent="0.3">
      <c r="B4" s="12" t="s">
        <v>47</v>
      </c>
      <c r="C4" s="11" t="s">
        <v>2</v>
      </c>
      <c r="D4" s="11" t="s">
        <v>50</v>
      </c>
      <c r="E4" s="11" t="s">
        <v>51</v>
      </c>
      <c r="F4" s="11" t="s">
        <v>52</v>
      </c>
      <c r="G4" s="11" t="s">
        <v>38</v>
      </c>
      <c r="H4" s="11" t="s">
        <v>28</v>
      </c>
      <c r="I4" s="11" t="s">
        <v>36</v>
      </c>
    </row>
    <row r="5" spans="2:9" ht="30" customHeight="1" x14ac:dyDescent="0.3">
      <c r="B5" s="18" t="s">
        <v>48</v>
      </c>
      <c r="C5" s="19" t="s">
        <v>3</v>
      </c>
      <c r="D5" s="20">
        <v>3</v>
      </c>
      <c r="E5" s="20">
        <f>IFERROR(VLOOKUP(ListaSeleçãoEstoque[SKU],ListaEstoque[],6,FALSE),"")</f>
        <v>20</v>
      </c>
      <c r="F5" s="19" t="str">
        <f>IFERROR(VLOOKUP(ListaSeleçãoEstoque[SKU],ListaEstoque[],2,FALSE),"")</f>
        <v>Item 1</v>
      </c>
      <c r="G5" s="19" t="str">
        <f>IFERROR(VLOOKUP(ListaSeleçãoEstoque[SKU],ListaEstoque[],5,FALSE),"")</f>
        <v>Cada</v>
      </c>
      <c r="H5" s="19" t="str">
        <f>IFERROR(VLOOKUP(ListaSeleçãoEstoque[SKU],ListaEstoque[],3,FALSE),"")</f>
        <v>T345</v>
      </c>
      <c r="I5" s="19" t="str">
        <f>IFERROR(VLOOKUP(ListaSeleçãoEstoque[SKU],ListaEstoque[],4,FALSE),"")</f>
        <v>Linha 2, compartimento 1</v>
      </c>
    </row>
    <row r="6" spans="2:9" ht="30" customHeight="1" x14ac:dyDescent="0.3">
      <c r="B6" s="18" t="s">
        <v>48</v>
      </c>
      <c r="C6" s="19" t="s">
        <v>6</v>
      </c>
      <c r="D6" s="20">
        <v>1</v>
      </c>
      <c r="E6" s="20">
        <f>IFERROR(VLOOKUP(ListaSeleçãoEstoque[SKU],ListaEstoque[],6,FALSE),"")</f>
        <v>40</v>
      </c>
      <c r="F6" s="19" t="str">
        <f>IFERROR(VLOOKUP(ListaSeleçãoEstoque[SKU],ListaEstoque[],2,FALSE),"")</f>
        <v>Item 4</v>
      </c>
      <c r="G6" s="19" t="str">
        <f>IFERROR(VLOOKUP(ListaSeleçãoEstoque[SKU],ListaEstoque[],5,FALSE),"")</f>
        <v>Caixa (10 unid.)</v>
      </c>
      <c r="H6" s="19" t="str">
        <f>IFERROR(VLOOKUP(ListaSeleçãoEstoque[SKU],ListaEstoque[],3,FALSE),"")</f>
        <v>T9876</v>
      </c>
      <c r="I6" s="19" t="str">
        <f>IFERROR(VLOOKUP(ListaSeleçãoEstoque[SKU],ListaEstoque[],4,FALSE),"")</f>
        <v>Linha 3, compartimento 2</v>
      </c>
    </row>
    <row r="7" spans="2:9" ht="30" customHeight="1" x14ac:dyDescent="0.3">
      <c r="B7" s="18" t="s">
        <v>48</v>
      </c>
      <c r="C7" s="19" t="s">
        <v>9</v>
      </c>
      <c r="D7" s="20">
        <v>2</v>
      </c>
      <c r="E7" s="20">
        <f>IFERROR(VLOOKUP(ListaSeleçãoEstoque[SKU],ListaEstoque[],6,FALSE),"")</f>
        <v>10</v>
      </c>
      <c r="F7" s="19" t="str">
        <f>IFERROR(VLOOKUP(ListaSeleçãoEstoque[SKU],ListaEstoque[],2,FALSE),"")</f>
        <v>Item 7</v>
      </c>
      <c r="G7" s="19" t="str">
        <f>IFERROR(VLOOKUP(ListaSeleçãoEstoque[SKU],ListaEstoque[],5,FALSE),"")</f>
        <v>Cada</v>
      </c>
      <c r="H7" s="19" t="str">
        <f>IFERROR(VLOOKUP(ListaSeleçãoEstoque[SKU],ListaEstoque[],3,FALSE),"")</f>
        <v>T349</v>
      </c>
      <c r="I7" s="19" t="str">
        <f>IFERROR(VLOOKUP(ListaSeleçãoEstoque[SKU],ListaEstoque[],4,FALSE),"")</f>
        <v>Linha 1, compartimento 2</v>
      </c>
    </row>
    <row r="8" spans="2:9" ht="30" customHeight="1" x14ac:dyDescent="0.3">
      <c r="B8" s="18" t="s">
        <v>48</v>
      </c>
      <c r="C8" s="19" t="s">
        <v>12</v>
      </c>
      <c r="D8" s="20">
        <v>6</v>
      </c>
      <c r="E8" s="20">
        <f>IFERROR(VLOOKUP(ListaSeleçãoEstoque[SKU],ListaEstoque[],6,FALSE),"")</f>
        <v>15</v>
      </c>
      <c r="F8" s="19" t="str">
        <f>IFERROR(VLOOKUP(ListaSeleçãoEstoque[SKU],ListaEstoque[],2,FALSE),"")</f>
        <v>Item 10</v>
      </c>
      <c r="G8" s="19" t="str">
        <f>IFERROR(VLOOKUP(ListaSeleçãoEstoque[SKU],ListaEstoque[],5,FALSE),"")</f>
        <v>Cada</v>
      </c>
      <c r="H8" s="19" t="str">
        <f>IFERROR(VLOOKUP(ListaSeleçãoEstoque[SKU],ListaEstoque[],3,FALSE),"")</f>
        <v>T349</v>
      </c>
      <c r="I8" s="19" t="str">
        <f>IFERROR(VLOOKUP(ListaSeleçãoEstoque[SKU],ListaEstoque[],4,FALSE),"")</f>
        <v>Linha 1, compartimento 2</v>
      </c>
    </row>
    <row r="9" spans="2:9" ht="30" customHeight="1" x14ac:dyDescent="0.3">
      <c r="B9" s="18" t="s">
        <v>48</v>
      </c>
      <c r="C9" s="19" t="s">
        <v>5</v>
      </c>
      <c r="D9" s="20">
        <v>3</v>
      </c>
      <c r="E9" s="20">
        <f>IFERROR(VLOOKUP(ListaSeleçãoEstoque[SKU],ListaEstoque[],6,FALSE),"")</f>
        <v>10</v>
      </c>
      <c r="F9" s="19" t="str">
        <f>IFERROR(VLOOKUP(ListaSeleçãoEstoque[SKU],ListaEstoque[],2,FALSE),"")</f>
        <v>Item 3</v>
      </c>
      <c r="G9" s="19" t="str">
        <f>IFERROR(VLOOKUP(ListaSeleçãoEstoque[SKU],ListaEstoque[],5,FALSE),"")</f>
        <v>Cada</v>
      </c>
      <c r="H9" s="19" t="str">
        <f>IFERROR(VLOOKUP(ListaSeleçãoEstoque[SKU],ListaEstoque[],3,FALSE),"")</f>
        <v>T5789</v>
      </c>
      <c r="I9" s="19" t="str">
        <f>IFERROR(VLOOKUP(ListaSeleçãoEstoque[SKU],ListaEstoque[],4,FALSE),"")</f>
        <v>Linha 1, compartimento 1</v>
      </c>
    </row>
  </sheetData>
  <conditionalFormatting sqref="E5:E9">
    <cfRule type="expression" dxfId="18" priority="7">
      <formula>D5&gt;E5</formula>
    </cfRule>
  </conditionalFormatting>
  <dataValidations count="13">
    <dataValidation type="list" errorStyle="warning" allowBlank="1" showErrorMessage="1" errorTitle="Opa!" error="Sua entrada não está na Lista de estoque. Você pode clicar em Sim para mantê-la, mas outras informações de estoque não serão preenchidas automaticamente. " sqref="C5:C9">
      <formula1>PesquisarSKU</formula1>
    </dataValidation>
    <dataValidation allowBlank="1" showInputMessage="1" showErrorMessage="1" prompt="LLista de seleção de estoque usada para controlar a quantidade de cada SKU necessária para atender aos pedidos. Para limpar a tabela, siga as instruções na célula B2. Para navegar até a planilha Lista de estoque do armazém, use o link em C2" sqref="A1"/>
    <dataValidation allowBlank="1" showInputMessage="1" showErrorMessage="1" prompt="Insira o número do pedido nesta coluna" sqref="B4"/>
    <dataValidation allowBlank="1" showInputMessage="1" showErrorMessage="1" prompt="Selecione a SKU na lista suspensa. Pressione Alt+Seta para baixo para abrir a lista suspensa e pressione Enter para selecionar um dos itens" sqref="C4"/>
    <dataValidation allowBlank="1" showInputMessage="1" showErrorMessage="1" prompt="Insira a quantidade selecionada de itens nesta coluna" sqref="D4"/>
    <dataValidation allowBlank="1" showInputMessage="1" showErrorMessage="1" prompt="A quantidade disponível de cada item é automaticamente calculada nesta coluna" sqref="E4"/>
    <dataValidation allowBlank="1" showInputMessage="1" showErrorMessage="1" prompt="A descrição do item é atualizada automaticamente nesta coluna" sqref="F4"/>
    <dataValidation allowBlank="1" showInputMessage="1" showErrorMessage="1" prompt="A unidade é atualizada automaticamente nesta coluna" sqref="G4"/>
    <dataValidation allowBlank="1" showInputMessage="1" showErrorMessage="1" prompt="O número do compartimento é atualizado automaticamente nesta coluna" sqref="H4"/>
    <dataValidation allowBlank="1" showInputMessage="1" showErrorMessage="1" prompt="O local é atualizado automaticamente nesta coluna" sqref="I4"/>
    <dataValidation type="custom" allowBlank="1" showInputMessage="1" showErrorMessage="1" errorTitle="Opa!" error="A quantidade inserida excede a Quantidade Disponível. " sqref="D9">
      <formula1>D9&lt;=E9</formula1>
    </dataValidation>
    <dataValidation type="custom" allowBlank="1" showInputMessage="1" showErrorMessage="1" error="A quantidade inserida excede a Quantidade Disponível. Insira uma QUANT SELECIONADA menor do que a QUANT DISPONÍVEL" sqref="D5">
      <formula1>D5&lt;=E5</formula1>
    </dataValidation>
    <dataValidation type="custom" allowBlank="1" showInputMessage="1" showErrorMessage="1" errorTitle="Opa!" error="A quantidade inserida excede a Quantidade Disponível. " sqref="D6:D8">
      <formula1>D6&lt;=E6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BinLookup">
    <tabColor theme="4" tint="-0.499984740745262"/>
    <pageSetUpPr autoPageBreaks="0" fitToPage="1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6.77734375" customWidth="1"/>
    <col min="3" max="3" width="19.44140625" customWidth="1"/>
    <col min="4" max="4" width="18.44140625" customWidth="1"/>
    <col min="5" max="6" width="11.88671875" customWidth="1"/>
    <col min="7" max="7" width="15.6640625" bestFit="1" customWidth="1"/>
  </cols>
  <sheetData>
    <row r="1" spans="2:7" ht="54" customHeight="1" thickBot="1" x14ac:dyDescent="0.5">
      <c r="B1" s="3" t="s">
        <v>37</v>
      </c>
      <c r="C1" s="1"/>
      <c r="D1" s="1"/>
      <c r="E1" s="1"/>
      <c r="F1" s="1"/>
      <c r="G1" s="1"/>
    </row>
    <row r="2" spans="2:7" ht="24.95" customHeight="1" x14ac:dyDescent="0.3">
      <c r="B2" s="7" t="s">
        <v>49</v>
      </c>
    </row>
    <row r="3" spans="2:7" ht="30" customHeight="1" x14ac:dyDescent="0.3">
      <c r="B3" s="6"/>
      <c r="C3" s="6"/>
      <c r="D3" s="6"/>
      <c r="E3" s="6"/>
      <c r="F3" s="6"/>
      <c r="G3" s="6"/>
    </row>
    <row r="4" spans="2:7" ht="17.100000000000001" customHeight="1" x14ac:dyDescent="0.3">
      <c r="B4" s="13" t="s">
        <v>28</v>
      </c>
      <c r="C4" s="13" t="s">
        <v>15</v>
      </c>
      <c r="D4" s="13" t="s">
        <v>36</v>
      </c>
      <c r="E4" s="14" t="s">
        <v>63</v>
      </c>
      <c r="F4" s="14" t="s">
        <v>64</v>
      </c>
      <c r="G4" s="14" t="s">
        <v>65</v>
      </c>
    </row>
    <row r="5" spans="2:7" ht="30" customHeight="1" x14ac:dyDescent="0.3">
      <c r="B5" s="13" t="s">
        <v>29</v>
      </c>
      <c r="C5" s="13" t="s">
        <v>53</v>
      </c>
      <c r="D5" s="13" t="s">
        <v>56</v>
      </c>
      <c r="E5" s="15">
        <v>50</v>
      </c>
      <c r="F5" s="15">
        <v>10</v>
      </c>
      <c r="G5" s="15">
        <v>10</v>
      </c>
    </row>
    <row r="6" spans="2:7" ht="30" customHeight="1" x14ac:dyDescent="0.3">
      <c r="B6" s="13" t="s">
        <v>30</v>
      </c>
      <c r="C6" s="13" t="s">
        <v>54</v>
      </c>
      <c r="D6" s="13" t="s">
        <v>57</v>
      </c>
      <c r="E6" s="15">
        <v>25</v>
      </c>
      <c r="F6" s="15">
        <v>5</v>
      </c>
      <c r="G6" s="15">
        <v>5</v>
      </c>
    </row>
    <row r="7" spans="2:7" ht="30" customHeight="1" x14ac:dyDescent="0.3">
      <c r="B7" s="13" t="s">
        <v>31</v>
      </c>
      <c r="C7" s="13" t="s">
        <v>53</v>
      </c>
      <c r="D7" s="13" t="s">
        <v>58</v>
      </c>
      <c r="E7" s="15">
        <v>50</v>
      </c>
      <c r="F7" s="15">
        <v>10</v>
      </c>
      <c r="G7" s="15">
        <v>10</v>
      </c>
    </row>
    <row r="8" spans="2:7" ht="30" customHeight="1" x14ac:dyDescent="0.3">
      <c r="B8" s="13" t="s">
        <v>32</v>
      </c>
      <c r="C8" s="13" t="s">
        <v>55</v>
      </c>
      <c r="D8" s="13" t="s">
        <v>59</v>
      </c>
      <c r="E8" s="15">
        <v>30</v>
      </c>
      <c r="F8" s="15">
        <v>7</v>
      </c>
      <c r="G8" s="15">
        <v>10</v>
      </c>
    </row>
    <row r="9" spans="2:7" ht="30" customHeight="1" x14ac:dyDescent="0.3">
      <c r="B9" s="13" t="s">
        <v>33</v>
      </c>
      <c r="C9" s="13" t="s">
        <v>54</v>
      </c>
      <c r="D9" s="13" t="s">
        <v>60</v>
      </c>
      <c r="E9" s="15">
        <v>25</v>
      </c>
      <c r="F9" s="15">
        <v>5</v>
      </c>
      <c r="G9" s="15">
        <v>5</v>
      </c>
    </row>
    <row r="10" spans="2:7" ht="30" customHeight="1" x14ac:dyDescent="0.3">
      <c r="B10" s="13" t="s">
        <v>30</v>
      </c>
      <c r="C10" s="13" t="s">
        <v>53</v>
      </c>
      <c r="D10" s="13" t="s">
        <v>61</v>
      </c>
      <c r="E10" s="15">
        <v>50</v>
      </c>
      <c r="F10" s="15">
        <v>10</v>
      </c>
      <c r="G10" s="15">
        <v>10</v>
      </c>
    </row>
    <row r="11" spans="2:7" ht="30" customHeight="1" x14ac:dyDescent="0.3">
      <c r="B11" s="13" t="s">
        <v>34</v>
      </c>
      <c r="C11" s="13" t="s">
        <v>53</v>
      </c>
      <c r="D11" s="13" t="s">
        <v>62</v>
      </c>
      <c r="E11" s="15">
        <v>50</v>
      </c>
      <c r="F11" s="15">
        <v>10</v>
      </c>
      <c r="G11" s="15">
        <v>10</v>
      </c>
    </row>
  </sheetData>
  <dataValidations count="8">
    <dataValidation allowBlank="1" showInputMessage="1" showErrorMessage="1" prompt="Esta planilha contém uma tabela que oferece os dados para as planilhas Lista de estoque do armazém e Lista de seleção de estoque. Há um link de navegação para a planilha Lista de estoque do armazém na célula B2" sqref="A1"/>
    <dataValidation allowBlank="1" showInputMessage="1" showErrorMessage="1" prompt="Insira um número de compartimento nesta coluna" sqref="B4"/>
    <dataValidation allowBlank="1" showInputMessage="1" showErrorMessage="1" prompt="Insira uma descrição do compartimento nesta coluna" sqref="C4"/>
    <dataValidation allowBlank="1" showInputMessage="1" showErrorMessage="1" prompt="Insira o local do compartimento nesta coluna" sqref="D4"/>
    <dataValidation allowBlank="1" showInputMessage="1" showErrorMessage="1" prompt="Insira a largura do compartimento nesta coluna" sqref="E4"/>
    <dataValidation allowBlank="1" showInputMessage="1" showErrorMessage="1" prompt="Insira a altura do compartimento nesta coluna" sqref="F4"/>
    <dataValidation allowBlank="1" showInputMessage="1" showErrorMessage="1" prompt="Insira o comprimento do compartimento nesta coluna" sqref="G4"/>
    <dataValidation allowBlank="1" showInputMessage="1" showErrorMessage="1" prompt="Link de navegação para a planilha Lista de estoque do armazém" sqref="B2"/>
  </dataValidations>
  <hyperlinks>
    <hyperlink ref="B2" location="'Inventory List'!A1" tooltip="Selecione para exibir a Lista de estoque" display="LISTA DE ESTOQUE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Lista de estoque do armazém</vt:lpstr>
      <vt:lpstr>Lista de seleção de estoque</vt:lpstr>
      <vt:lpstr>Pesquisar compartimento</vt:lpstr>
      <vt:lpstr>NúmeroCompartimento</vt:lpstr>
      <vt:lpstr>PesquisarSKU</vt:lpstr>
      <vt:lpstr>TítuloColuna1</vt:lpstr>
      <vt:lpstr>TítuloColuna2</vt:lpstr>
      <vt:lpstr>TítuloColuna3</vt:lpstr>
      <vt:lpstr>'Lista de estoque do armazém'!Titulos_de_impressao</vt:lpstr>
      <vt:lpstr>'Lista de seleção de estoque'!Titulos_de_impressao</vt:lpstr>
      <vt:lpstr>'Pesquisar compartimento'!Titulos_de_impressao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2016-10-06T00:09:35Z</dcterms:created>
  <dcterms:modified xsi:type="dcterms:W3CDTF">2016-11-11T02:37:48Z</dcterms:modified>
</cp:coreProperties>
</file>