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0170105_Accessibility_batch10\04_PreDTP_Done\hu-HU\"/>
    </mc:Choice>
  </mc:AlternateContent>
  <bookViews>
    <workbookView xWindow="0" yWindow="0" windowWidth="28800" windowHeight="14010"/>
  </bookViews>
  <sheets>
    <sheet name="Készpénzforgalom" sheetId="1" r:id="rId1"/>
    <sheet name="Havi bevétel" sheetId="3" r:id="rId2"/>
    <sheet name="Havi kiadás" sheetId="4" r:id="rId3"/>
    <sheet name="DIAGRAMADATOK" sheetId="2" state="hidden" r:id="rId4"/>
  </sheets>
  <definedNames>
    <definedName name="Év">Készpénzforgalom!$B$4</definedName>
    <definedName name="Hónap">Készpénzforgalom!$B$3</definedName>
    <definedName name="KöltségvetésCíme">Készpénzforgalom!$B$2</definedName>
    <definedName name="Név">Készpénzforgalom!$B$1</definedName>
    <definedName name="_xlnm.Print_Titles" localSheetId="1">'Havi bevétel'!$5:$5</definedName>
    <definedName name="_xlnm.Print_Titles" localSheetId="2">'Havi kiadás'!$5:$5</definedName>
    <definedName name="_xlnm.Print_Titles" localSheetId="0">Készpénzforgalom!$6:$6</definedName>
    <definedName name="Oszlopcím1">Készpénzforgalom[[#Headers],[Készpénzforgalom]]</definedName>
    <definedName name="Oszlopcím2">Bevétel[[#Headers],[Havi bevétel]]</definedName>
    <definedName name="Oszlopcím3">Kiadás[[#Headers],[Havi kiadás]]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5" i="2"/>
  <c r="C6" i="2"/>
  <c r="C5" i="2"/>
  <c r="D4" i="2"/>
  <c r="C4" i="2"/>
  <c r="E9" i="1" l="1"/>
  <c r="E8" i="1"/>
  <c r="E7" i="1"/>
  <c r="D9" i="1"/>
  <c r="C9" i="1"/>
  <c r="D8" i="1"/>
  <c r="D7" i="1"/>
  <c r="C8" i="1"/>
  <c r="C7" i="1"/>
  <c r="B2" i="4"/>
  <c r="B1" i="4"/>
  <c r="C26" i="4"/>
  <c r="D2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E7" i="3"/>
  <c r="E8" i="3"/>
  <c r="E6" i="3"/>
  <c r="D9" i="3"/>
  <c r="C9" i="3"/>
  <c r="B2" i="3"/>
  <c r="B1" i="3"/>
  <c r="B3" i="1"/>
  <c r="B3" i="3" s="1"/>
  <c r="B3" i="4" l="1"/>
  <c r="E26" i="4"/>
  <c r="E9" i="3"/>
  <c r="B4" i="1" l="1"/>
  <c r="B4" i="3" l="1"/>
  <c r="B4" i="4"/>
</calcChain>
</file>

<file path=xl/sharedStrings.xml><?xml version="1.0" encoding="utf-8"?>
<sst xmlns="http://schemas.openxmlformats.org/spreadsheetml/2006/main" count="49" uniqueCount="37">
  <si>
    <t>Név</t>
  </si>
  <si>
    <t>Családi költségvetés</t>
  </si>
  <si>
    <t>Megjegyzés: A Készpénzforgalom táblázatot a program automatikusan kiszámítja a Havi bevétel és a Havi kiadás munkalap bejegyzései alapján.</t>
  </si>
  <si>
    <t>Készpénzforgalom</t>
  </si>
  <si>
    <t>Összes bevétel</t>
  </si>
  <si>
    <t>Összes kiadás</t>
  </si>
  <si>
    <t>Összes készpénz</t>
  </si>
  <si>
    <t>Tervezett</t>
  </si>
  <si>
    <t>Tényleges</t>
  </si>
  <si>
    <t>Különbség</t>
  </si>
  <si>
    <t>Havi bevétel</t>
  </si>
  <si>
    <t>Bevétel 1</t>
  </si>
  <si>
    <t>Bevétel 2</t>
  </si>
  <si>
    <t>Egyéb bevétel</t>
  </si>
  <si>
    <t>Havi kiadás</t>
  </si>
  <si>
    <t>Lakás</t>
  </si>
  <si>
    <t>Élelmiszer</t>
  </si>
  <si>
    <t>Telefon</t>
  </si>
  <si>
    <t>Áram/gáz</t>
  </si>
  <si>
    <t>Víz/csatorna/szemét</t>
  </si>
  <si>
    <t>Kábeltévé</t>
  </si>
  <si>
    <t>Internet</t>
  </si>
  <si>
    <t>Karbantartás/javítások</t>
  </si>
  <si>
    <t>Gyermekgondozás</t>
  </si>
  <si>
    <t>Tandíj</t>
  </si>
  <si>
    <t>Társállatok</t>
  </si>
  <si>
    <t>Közlekedés</t>
  </si>
  <si>
    <t>Kozmetikumok</t>
  </si>
  <si>
    <t>Biztosítás</t>
  </si>
  <si>
    <t>Hitelkártyák</t>
  </si>
  <si>
    <t>Hitelek</t>
  </si>
  <si>
    <t>Adók</t>
  </si>
  <si>
    <t>Ajándékok/adományok</t>
  </si>
  <si>
    <t>Megtakarítások</t>
  </si>
  <si>
    <t>Egyéb</t>
  </si>
  <si>
    <t>DIAGRAMADATOK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</si>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</sst>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5"/>
      <color theme="6" tint="-0.24994659260841701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7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</cellStyleXfs>
  <cellXfs count="22">
    <xf numFmtId="0" fontId="0" fillId="0" borderId="0" xfId="0"/>
    <xf numFmtId="0" fontId="4" fillId="0" borderId="0" xfId="1" applyAlignment="1">
      <alignment vertical="center"/>
    </xf>
    <xf numFmtId="3" fontId="0" fillId="0" borderId="0" xfId="0" applyNumberFormat="1"/>
    <xf numFmtId="0" fontId="1" fillId="0" borderId="0" xfId="0" applyFont="1"/>
    <xf numFmtId="0" fontId="4" fillId="0" borderId="0" xfId="1" applyAlignment="1">
      <alignment horizontal="left" vertical="center"/>
    </xf>
    <xf numFmtId="0" fontId="6" fillId="0" borderId="0" xfId="5" applyAlignment="1">
      <alignment vertical="center"/>
    </xf>
    <xf numFmtId="0" fontId="5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7" fillId="0" borderId="0" xfId="4"/>
    <xf numFmtId="0" fontId="3" fillId="0" borderId="0" xfId="2"/>
    <xf numFmtId="0" fontId="6" fillId="0" borderId="0" xfId="5"/>
    <xf numFmtId="0" fontId="2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3" fillId="0" borderId="0" xfId="2" applyBorder="1"/>
    <xf numFmtId="3" fontId="0" fillId="0" borderId="0" xfId="0" applyNumberFormat="1" applyAlignment="1">
      <alignment horizontal="right"/>
    </xf>
  </cellXfs>
  <cellStyles count="11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Év" xfId="7"/>
    <cellStyle name="Különbség" xfId="10"/>
    <cellStyle name="Magyarázó szöveg" xfId="6" builtinId="53" customBuiltin="1"/>
    <cellStyle name="Normál" xfId="0" builtinId="0" customBuiltin="1"/>
    <cellStyle name="Összegek" xfId="9"/>
    <cellStyle name="Táblázat adatai" xfId="8"/>
  </cellStyles>
  <dxfs count="21">
    <dxf>
      <numFmt numFmtId="3" formatCode="#,##0"/>
    </dxf>
    <dxf>
      <numFmt numFmtId="3" formatCode="#,##0"/>
    </dxf>
    <dxf>
      <numFmt numFmtId="3" formatCode="#,##0"/>
    </dxf>
    <dxf>
      <numFmt numFmtId="1" formatCode="0"/>
    </dxf>
    <dxf>
      <numFmt numFmtId="3" formatCode="#,##0"/>
      <alignment horizontal="right" vertical="bottom" textRotation="0" wrapText="0" indent="0" justifyLastLine="0" shrinkToFit="0" readingOrder="0"/>
    </dxf>
    <dxf>
      <numFmt numFmtId="1" formatCode="0"/>
    </dxf>
    <dxf>
      <numFmt numFmtId="3" formatCode="#,##0"/>
      <alignment horizontal="right" vertical="bottom" textRotation="0" wrapText="0" indent="0" justifyLastLine="0" shrinkToFit="0" readingOrder="0"/>
    </dxf>
    <dxf>
      <numFmt numFmtId="1" formatCode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Családi költségvetés – készpénzforgalom" defaultPivotStyle="PivotStyleLight16">
    <tableStyle name="Családi költségvetés – készpénzforgalom" pivot="0" count="3">
      <tableStyleElement type="wholeTable" dxfId="20"/>
      <tableStyleElement type="headerRow" dxfId="19"/>
      <tableStyleElement type="totalRow" dxfId="18"/>
    </tableStyle>
    <tableStyle name="Családi költségvetés – havi kiadás" pivot="0" count="3">
      <tableStyleElement type="wholeTable" dxfId="17"/>
      <tableStyleElement type="headerRow" dxfId="16"/>
      <tableStyleElement type="totalRow" dxfId="15"/>
    </tableStyle>
    <tableStyle name="Családi költségvetés – havi bevétel " pivot="0" count="3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DIAGRAMADATOK!$C$3</c:f>
              <c:strCache>
                <c:ptCount val="1"/>
                <c:pt idx="0">
                  <c:v>Tervezett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DIAGRAMADATOK!$B$4:$B$6</c:f>
              <c:strCache>
                <c:ptCount val="3"/>
                <c:pt idx="0">
                  <c:v>Készpénzforgalom</c:v>
                </c:pt>
                <c:pt idx="1">
                  <c:v>Havi bevétel</c:v>
                </c:pt>
                <c:pt idx="2">
                  <c:v>Havi kiadás</c:v>
                </c:pt>
              </c:strCache>
            </c:strRef>
          </c:cat>
          <c:val>
            <c:numRef>
              <c:f>DIAGRAMADATOK!$C$4:$C$6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DIAGRAMADATOK!$D$3</c:f>
              <c:strCache>
                <c:ptCount val="1"/>
                <c:pt idx="0">
                  <c:v>Tényleges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DIAGRAMADATOK!$B$4:$B$6</c:f>
              <c:strCache>
                <c:ptCount val="3"/>
                <c:pt idx="0">
                  <c:v>Készpénzforgalom</c:v>
                </c:pt>
                <c:pt idx="1">
                  <c:v>Havi bevétel</c:v>
                </c:pt>
                <c:pt idx="2">
                  <c:v>Havi kiadás</c:v>
                </c:pt>
              </c:strCache>
            </c:strRef>
          </c:cat>
          <c:val>
            <c:numRef>
              <c:f>DIAGRAMADATOK!$D$4:$D$6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[$HUF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hu-HU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133350</xdr:rowOff>
    </xdr:from>
    <xdr:to>
      <xdr:col>5</xdr:col>
      <xdr:colOff>0</xdr:colOff>
      <xdr:row>4</xdr:row>
      <xdr:rowOff>2542442</xdr:rowOff>
    </xdr:to>
    <xdr:graphicFrame macro="">
      <xdr:nvGraphicFramePr>
        <xdr:cNvPr id="3" name="Költségvetés-diagram" descr="Tervezett és tényleges készpénzforgalmat, havi bevételt és havi kiadásokat megjelenő oszlopdiagra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Készpénzforgalom" displayName="Készpénzforgalom" ref="B6:E9" totalsRowCount="1">
  <autoFilter ref="B6:E8"/>
  <tableColumns count="4">
    <tableColumn id="1" name="Készpénzforgalom" totalsRowLabel="Összes készpénz"/>
    <tableColumn id="3" name="Tervezett" totalsRowFunction="custom" totalsRowDxfId="11">
      <totalsRowFormula>C7-C8</totalsRowFormula>
    </tableColumn>
    <tableColumn id="4" name="Tényleges" totalsRowFunction="custom" totalsRowDxfId="10">
      <totalsRowFormula>D7-D8</totalsRowFormula>
    </tableColumn>
    <tableColumn id="5" name="Különbség" totalsRowFunction="sum" totalsRowDxfId="9"/>
  </tableColumns>
  <tableStyleInfo name="Családi költségvetés – készpénzforgalom" showFirstColumn="0" showLastColumn="0" showRowStripes="0" showColumnStripes="0"/>
  <extLst>
    <ext xmlns:x14="http://schemas.microsoft.com/office/spreadsheetml/2009/9/main" uri="{504A1905-F514-4f6f-8877-14C23A59335A}">
      <x14:table altTextSummary="A tervezett és tényleges készpénzforgalmat tartalmazó Készpénzforgalom táblázat automatikusan jön létre a teljes bevétel és a teljes kiadás Havi bevétel és Havi kiadás munkalapon szereplő értékei alapján. A különbség meghatározása automatikusan történik ezeknek a végösszegeknek az alapján."/>
    </ext>
  </extLst>
</table>
</file>

<file path=xl/tables/table2.xml><?xml version="1.0" encoding="utf-8"?>
<table xmlns="http://schemas.openxmlformats.org/spreadsheetml/2006/main" id="3" name="Bevétel" displayName="Bevétel" ref="B5:E9" totalsRowCount="1">
  <autoFilter ref="B5:E8"/>
  <tableColumns count="4">
    <tableColumn id="1" name="Havi bevétel" totalsRowLabel="Összes bevétel"/>
    <tableColumn id="2" name="Tervezett" totalsRowFunction="sum" dataDxfId="8" totalsRowDxfId="7"/>
    <tableColumn id="3" name="Tényleges" totalsRowFunction="sum" dataDxfId="6" totalsRowDxfId="5"/>
    <tableColumn id="4" name="Különbség" totalsRowFunction="sum" dataDxfId="4" totalsRowDxfId="3">
      <calculatedColumnFormula>Bevétel[[#This Row],[Tényleges]]-Bevétel[[#This Row],[Tervezett]]</calculatedColumnFormula>
    </tableColumn>
  </tableColumns>
  <tableStyleInfo name="Családi költségvetés – havi bevétel " showFirstColumn="0" showLastColumn="0" showRowStripes="1" showColumnStripes="0"/>
</table>
</file>

<file path=xl/tables/table3.xml><?xml version="1.0" encoding="utf-8"?>
<table xmlns="http://schemas.openxmlformats.org/spreadsheetml/2006/main" id="9" name="Kiadás" displayName="Kiadás" ref="B5:E26" totalsRowCount="1">
  <autoFilter ref="B5:E25"/>
  <tableColumns count="4">
    <tableColumn id="1" name="Havi kiadás" totalsRowLabel="Összeg"/>
    <tableColumn id="3" name="Tervezett" totalsRowFunction="sum" totalsRowDxfId="2"/>
    <tableColumn id="4" name="Tényleges" totalsRowFunction="sum" totalsRowDxfId="1"/>
    <tableColumn id="5" name="Különbség" totalsRowFunction="sum" totalsRowDxfId="0">
      <calculatedColumnFormula>Kiadás[[#This Row],[Tervezett]]-Kiadás[[#This Row],[Tényleges]]</calculatedColumnFormula>
    </tableColumn>
  </tableColumns>
  <tableStyleInfo name="Családi költségvetés – havi kiadás" showFirstColumn="0" showLastColumn="0" showRowStripes="1" showColumnStripes="0"/>
  <extLst>
    <ext xmlns:x14="http://schemas.microsoft.com/office/spreadsheetml/2009/9/main" uri="{504A1905-F514-4f6f-8877-14C23A59335A}">
      <x14:table altTextSummary="Havi kiadás táblázat a tervezett és a tényleges bevételi források nyomon követéséhez. A különbség értékének meghatározása automatikusan történik ezeknek az adatoknak az alapján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E10"/>
  <sheetViews>
    <sheetView showGridLines="0" tabSelected="1" zoomScaleNormal="100" workbookViewId="0"/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TEXT(TODAY(),"hhhh")</f>
        <v>január</v>
      </c>
      <c r="C3" s="2"/>
    </row>
    <row r="4" spans="2:5" ht="26.25" x14ac:dyDescent="0.3">
      <c r="B4" s="7">
        <f ca="1">YEAR(TODAY())</f>
        <v>2017</v>
      </c>
      <c r="C4" s="2"/>
    </row>
    <row r="5" spans="2:5" ht="219.75" customHeight="1" x14ac:dyDescent="0.3">
      <c r="B5" s="6" t="s">
        <v>2</v>
      </c>
      <c r="C5" s="2"/>
    </row>
    <row r="6" spans="2:5" ht="45" customHeight="1" x14ac:dyDescent="0.5">
      <c r="B6" s="20" t="s">
        <v>3</v>
      </c>
      <c r="C6" s="9" t="s">
        <v>7</v>
      </c>
      <c r="D6" s="9" t="s">
        <v>8</v>
      </c>
      <c r="E6" s="9" t="s">
        <v>9</v>
      </c>
    </row>
    <row r="7" spans="2:5" x14ac:dyDescent="0.3">
      <c r="B7" s="17" t="s">
        <v>4</v>
      </c>
      <c r="C7" s="18">
        <f xml:space="preserve"> Bevétel[[#Totals],[Tervezett]]</f>
        <v>5700</v>
      </c>
      <c r="D7" s="18">
        <f>Bevétel[[#Totals],[Tényleges]]</f>
        <v>5500</v>
      </c>
      <c r="E7" s="19">
        <f>Bevétel[[#Totals],[Különbség]]</f>
        <v>-200</v>
      </c>
    </row>
    <row r="8" spans="2:5" x14ac:dyDescent="0.3">
      <c r="B8" s="17" t="s">
        <v>5</v>
      </c>
      <c r="C8" s="18">
        <f>Kiadás[[#Totals],[Tervezett]]</f>
        <v>3603</v>
      </c>
      <c r="D8" s="18">
        <f>Kiadás[[#Totals],[Tényleges]]</f>
        <v>3655</v>
      </c>
      <c r="E8" s="19">
        <f>Kiadás[[#Totals],[Különbség]]</f>
        <v>-52</v>
      </c>
    </row>
    <row r="9" spans="2:5" x14ac:dyDescent="0.3">
      <c r="B9" t="s">
        <v>6</v>
      </c>
      <c r="C9" s="2">
        <f>C7-C8</f>
        <v>2097</v>
      </c>
      <c r="D9" s="2">
        <f>D7-D8</f>
        <v>1845</v>
      </c>
      <c r="E9" s="2">
        <f>SUBTOTAL(109,Készpénzforgalom[Különbség])</f>
        <v>-252</v>
      </c>
    </row>
    <row r="10" spans="2:5" x14ac:dyDescent="0.3">
      <c r="B10" s="9"/>
      <c r="C10" s="8"/>
      <c r="D10" s="8"/>
      <c r="E10" s="8"/>
    </row>
  </sheetData>
  <dataValidations count="9">
    <dataValidation allowBlank="1" showInputMessage="1" showErrorMessage="1" prompt="Családi költségvetési munkafüzet 3 munkalappal: Készpénzforgalom, Havi bevétel, Havi kiadás. A táblázatok tervezett és tényleges összegei egy diagramon láthatók. A családi költségvetés neve a B1, címe a B2, a hónap a B3 és az év a B4 cellában adható meg" sqref="A1"/>
    <dataValidation allowBlank="1" showInputMessage="1" showErrorMessage="1" prompt="Ebben a cellában adhatja meg a Családi költségvetés munkalap nevét" sqref="B1"/>
    <dataValidation allowBlank="1" showInputMessage="1" showErrorMessage="1" prompt="Ebben a cellában adhatja meg a hónapot" sqref="B3"/>
    <dataValidation allowBlank="1" showInputMessage="1" showErrorMessage="1" prompt="Ebben a cellában adhatja meg az évet" sqref="B4"/>
    <dataValidation allowBlank="1" showInputMessage="1" showErrorMessage="1" prompt="Az ebben az oszlopban szereplő Összes bevétel és Összes kiadás tételek automatikusan frissülnek a Bevétel és a Kiadás táblázatban megadott adatok alapján." sqref="B6"/>
    <dataValidation allowBlank="1" showInputMessage="1" showErrorMessage="1" prompt="Ez az oszlop automatikusan frissül a Bevétel és a Kiadás táblázat értékei alapján" sqref="C6:D6"/>
    <dataValidation allowBlank="1" showInputMessage="1" showErrorMessage="1" prompt="Ez az oszlop automatikusan frissül a Bevétel és a Kiadás táblázat értékei alapján.  Ebben az oszlopban az értékek színes, kör alakú ikonokat kapnak: a negatív értékek piros, a nulla értékek sárga, a pozitív értékek pedig zöld színűek lesznek" sqref="E6"/>
    <dataValidation allowBlank="1" showInputMessage="1" showErrorMessage="1" prompt="A tervezett és a tényleges készpénzforgalom, a havi bevétel és a havi kiadás összehasonlítását megjelenítő diagram" sqref="B5"/>
    <dataValidation allowBlank="1" showInputMessage="1" showErrorMessage="1" prompt="Ebben a cellában adhatja meg a munkalap címét" sqref="B2"/>
  </dataValidations>
  <printOptions horizontalCentered="1"/>
  <pageMargins left="0.39370078740157483" right="0.39370078740157483" top="0.39370078740157483" bottom="0.39370078740157483" header="0.23622047244094491" footer="0.23622047244094491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E10"/>
  <sheetViews>
    <sheetView showGridLines="0" zoomScaleNormal="100" workbookViewId="0"/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Név</f>
        <v>Név</v>
      </c>
      <c r="C1" s="2"/>
    </row>
    <row r="2" spans="2:5" ht="46.5" customHeight="1" x14ac:dyDescent="0.3">
      <c r="B2" s="4" t="str">
        <f>KöltségvetésCíme</f>
        <v>Családi költségvetés</v>
      </c>
      <c r="C2" s="2"/>
    </row>
    <row r="3" spans="2:5" ht="27" thickBot="1" x14ac:dyDescent="0.45">
      <c r="B3" s="12" t="str">
        <f ca="1">Hónap</f>
        <v>január</v>
      </c>
      <c r="C3" s="2"/>
    </row>
    <row r="4" spans="2:5" ht="26.25" x14ac:dyDescent="0.3">
      <c r="B4" s="7">
        <f ca="1">Év</f>
        <v>2017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x14ac:dyDescent="0.3">
      <c r="B6" t="s">
        <v>11</v>
      </c>
      <c r="C6" s="21">
        <v>4000</v>
      </c>
      <c r="D6" s="21">
        <v>4000</v>
      </c>
      <c r="E6" s="21">
        <f>Bevétel[[#This Row],[Tényleges]]-Bevétel[[#This Row],[Tervezett]]</f>
        <v>0</v>
      </c>
    </row>
    <row r="7" spans="2:5" x14ac:dyDescent="0.3">
      <c r="B7" t="s">
        <v>12</v>
      </c>
      <c r="C7" s="21">
        <v>1400</v>
      </c>
      <c r="D7" s="21">
        <v>1500</v>
      </c>
      <c r="E7" s="21">
        <f>Bevétel[[#This Row],[Tényleges]]-Bevétel[[#This Row],[Tervezett]]</f>
        <v>100</v>
      </c>
    </row>
    <row r="8" spans="2:5" x14ac:dyDescent="0.3">
      <c r="B8" t="s">
        <v>13</v>
      </c>
      <c r="C8" s="21">
        <v>300</v>
      </c>
      <c r="D8" s="21">
        <v>0</v>
      </c>
      <c r="E8" s="21">
        <f>Bevétel[[#This Row],[Tényleges]]-Bevétel[[#This Row],[Tervezett]]</f>
        <v>-300</v>
      </c>
    </row>
    <row r="9" spans="2:5" x14ac:dyDescent="0.3">
      <c r="B9" t="s">
        <v>4</v>
      </c>
      <c r="C9" s="21">
        <f>SUBTOTAL(109,Bevétel[Tervezett])</f>
        <v>5700</v>
      </c>
      <c r="D9" s="21">
        <f>SUBTOTAL(109,Bevétel[Tényleges])</f>
        <v>5500</v>
      </c>
      <c r="E9" s="21">
        <f>SUBTOTAL(109,Bevétel[Különbség])</f>
        <v>-200</v>
      </c>
    </row>
    <row r="10" spans="2:5" x14ac:dyDescent="0.3">
      <c r="B10" s="9"/>
      <c r="C10" s="8"/>
      <c r="D10" s="8"/>
      <c r="E10" s="8"/>
    </row>
  </sheetData>
  <dataValidations count="9">
    <dataValidation allowBlank="1" showInputMessage="1" showErrorMessage="1" prompt="Ez az oszlop automatikusan frissül a táblázat Tervezett és Tényleges oszlopának értékei alapján. Ebben az oszlopban az értékek színes, kör alakú ikonokat kapnak: a negatív értékek piros, a nulla értékek sárga, a pozitív értékek pedig zöld színűek lesznek" sqref="E5"/>
    <dataValidation allowBlank="1" showInputMessage="1" showErrorMessage="1" prompt="Ebben az oszlopban adhatja meg a tényleges bevétel értékét" sqref="D5"/>
    <dataValidation allowBlank="1" showInputMessage="1" showErrorMessage="1" prompt="Ebben az oszlopban adhatja meg a tervezett bevétel értékét" sqref="C5"/>
    <dataValidation allowBlank="1" showInputMessage="1" showErrorMessage="1" prompt="Ebben az oszlopban adhatja meg a bevétel részleteit" sqref="B5"/>
    <dataValidation allowBlank="1" showInputMessage="1" showErrorMessage="1" prompt="Automatikusan frissítve a Készpénzforgalom munkalap B4 cellájában megadott év alapján" sqref="B4"/>
    <dataValidation allowBlank="1" showInputMessage="1" showErrorMessage="1" prompt="Automatikusan frissítve a Készpénzforgalom munkalap B3 cellájában megadott hónap alapján" sqref="B3"/>
    <dataValidation allowBlank="1" showInputMessage="1" showErrorMessage="1" prompt="Automatikusan frissítve a Készpénzforgalom munkalap B1 cellájában megadott név alapján" sqref="B1"/>
    <dataValidation allowBlank="1" showInputMessage="1" showErrorMessage="1" prompt="Havi bevétel munkalap Havi bevétel táblázattal a tervezett és a tényleges havi bevételi források nyomon követéséhez. A Név, Cím, Hónap és Év munkalap automatikusan frissül a Készpénzforgalom munkalapon megadott adatok alapján. " sqref="A1"/>
    <dataValidation allowBlank="1" showInputMessage="1" showErrorMessage="1" prompt="Automatikusan frissítve a Készpénzforgalom munkalap B2 cellájában megadott cím alapján" sqref="B2"/>
  </dataValidations>
  <printOptions horizontalCentered="1"/>
  <pageMargins left="0.39370078740157483" right="0.39370078740157483" top="0.39370078740157483" bottom="0.39370078740157483" header="0.23622047244094491" footer="0.23622047244094491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789775D-FCDD-4447-9362-D948CA0140A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E27"/>
  <sheetViews>
    <sheetView showGridLines="0" zoomScaleNormal="100" workbookViewId="0"/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Név</f>
        <v>Név</v>
      </c>
      <c r="C1" s="2"/>
    </row>
    <row r="2" spans="2:5" ht="46.5" customHeight="1" x14ac:dyDescent="0.3">
      <c r="B2" s="4" t="str">
        <f>KöltségvetésCíme</f>
        <v>Családi költségvetés</v>
      </c>
      <c r="C2" s="2"/>
    </row>
    <row r="3" spans="2:5" ht="27" thickBot="1" x14ac:dyDescent="0.45">
      <c r="B3" s="12" t="str">
        <f ca="1">Hónap</f>
        <v>január</v>
      </c>
      <c r="C3" s="2"/>
    </row>
    <row r="4" spans="2:5" ht="26.25" x14ac:dyDescent="0.3">
      <c r="B4" s="7">
        <f ca="1">Év</f>
        <v>2017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x14ac:dyDescent="0.3">
      <c r="B6" s="14" t="s">
        <v>15</v>
      </c>
      <c r="C6" s="15">
        <v>1500</v>
      </c>
      <c r="D6" s="15">
        <v>1500</v>
      </c>
      <c r="E6" s="16">
        <f>Kiadás[[#This Row],[Tervezett]]-Kiadás[[#This Row],[Tényleges]]</f>
        <v>0</v>
      </c>
    </row>
    <row r="7" spans="2:5" x14ac:dyDescent="0.3">
      <c r="B7" s="14" t="s">
        <v>16</v>
      </c>
      <c r="C7" s="15">
        <v>250</v>
      </c>
      <c r="D7" s="15">
        <v>280</v>
      </c>
      <c r="E7" s="16">
        <f>Kiadás[[#This Row],[Tervezett]]-Kiadás[[#This Row],[Tényleges]]</f>
        <v>-30</v>
      </c>
    </row>
    <row r="8" spans="2:5" x14ac:dyDescent="0.3">
      <c r="B8" s="14" t="s">
        <v>17</v>
      </c>
      <c r="C8" s="15">
        <v>38</v>
      </c>
      <c r="D8" s="15">
        <v>38</v>
      </c>
      <c r="E8" s="16">
        <f>Kiadás[[#This Row],[Tervezett]]-Kiadás[[#This Row],[Tényleges]]</f>
        <v>0</v>
      </c>
    </row>
    <row r="9" spans="2:5" x14ac:dyDescent="0.3">
      <c r="B9" s="14" t="s">
        <v>18</v>
      </c>
      <c r="C9" s="15">
        <v>65</v>
      </c>
      <c r="D9" s="15">
        <v>78</v>
      </c>
      <c r="E9" s="16">
        <f>Kiadás[[#This Row],[Tervezett]]-Kiadás[[#This Row],[Tényleges]]</f>
        <v>-13</v>
      </c>
    </row>
    <row r="10" spans="2:5" x14ac:dyDescent="0.3">
      <c r="B10" s="14" t="s">
        <v>19</v>
      </c>
      <c r="C10" s="15">
        <v>25</v>
      </c>
      <c r="D10" s="15">
        <v>21</v>
      </c>
      <c r="E10" s="16">
        <f>Kiadás[[#This Row],[Tervezett]]-Kiadás[[#This Row],[Tényleges]]</f>
        <v>4</v>
      </c>
    </row>
    <row r="11" spans="2:5" x14ac:dyDescent="0.3">
      <c r="B11" s="14" t="s">
        <v>20</v>
      </c>
      <c r="C11" s="15">
        <v>75</v>
      </c>
      <c r="D11" s="15">
        <v>83</v>
      </c>
      <c r="E11" s="16">
        <f>Kiadás[[#This Row],[Tervezett]]-Kiadás[[#This Row],[Tényleges]]</f>
        <v>-8</v>
      </c>
    </row>
    <row r="12" spans="2:5" x14ac:dyDescent="0.3">
      <c r="B12" s="14" t="s">
        <v>21</v>
      </c>
      <c r="C12" s="15">
        <v>60</v>
      </c>
      <c r="D12" s="15">
        <v>60</v>
      </c>
      <c r="E12" s="16">
        <f>Kiadás[[#This Row],[Tervezett]]-Kiadás[[#This Row],[Tényleges]]</f>
        <v>0</v>
      </c>
    </row>
    <row r="13" spans="2:5" x14ac:dyDescent="0.3">
      <c r="B13" s="14" t="s">
        <v>22</v>
      </c>
      <c r="C13" s="15">
        <v>0</v>
      </c>
      <c r="D13" s="15">
        <v>60</v>
      </c>
      <c r="E13" s="16">
        <f>Kiadás[[#This Row],[Tervezett]]-Kiadás[[#This Row],[Tényleges]]</f>
        <v>-60</v>
      </c>
    </row>
    <row r="14" spans="2:5" x14ac:dyDescent="0.3">
      <c r="B14" s="14" t="s">
        <v>23</v>
      </c>
      <c r="C14" s="15">
        <v>180</v>
      </c>
      <c r="D14" s="15">
        <v>150</v>
      </c>
      <c r="E14" s="16">
        <f>Kiadás[[#This Row],[Tervezett]]-Kiadás[[#This Row],[Tényleges]]</f>
        <v>30</v>
      </c>
    </row>
    <row r="15" spans="2:5" x14ac:dyDescent="0.3">
      <c r="B15" s="14" t="s">
        <v>24</v>
      </c>
      <c r="C15" s="15">
        <v>250</v>
      </c>
      <c r="D15" s="15">
        <v>250</v>
      </c>
      <c r="E15" s="16">
        <f>Kiadás[[#This Row],[Tervezett]]-Kiadás[[#This Row],[Tényleges]]</f>
        <v>0</v>
      </c>
    </row>
    <row r="16" spans="2:5" x14ac:dyDescent="0.3">
      <c r="B16" s="14" t="s">
        <v>25</v>
      </c>
      <c r="C16" s="15">
        <v>75</v>
      </c>
      <c r="D16" s="15">
        <v>80</v>
      </c>
      <c r="E16" s="16">
        <f>Kiadás[[#This Row],[Tervezett]]-Kiadás[[#This Row],[Tényleges]]</f>
        <v>-5</v>
      </c>
    </row>
    <row r="17" spans="2:5" x14ac:dyDescent="0.3">
      <c r="B17" s="14" t="s">
        <v>26</v>
      </c>
      <c r="C17" s="15">
        <v>280</v>
      </c>
      <c r="D17" s="15">
        <v>260</v>
      </c>
      <c r="E17" s="16">
        <f>Kiadás[[#This Row],[Tervezett]]-Kiadás[[#This Row],[Tényleges]]</f>
        <v>20</v>
      </c>
    </row>
    <row r="18" spans="2:5" x14ac:dyDescent="0.3">
      <c r="B18" s="14" t="s">
        <v>27</v>
      </c>
      <c r="C18" s="15">
        <v>75</v>
      </c>
      <c r="D18" s="15">
        <v>65</v>
      </c>
      <c r="E18" s="16">
        <f>Kiadás[[#This Row],[Tervezett]]-Kiadás[[#This Row],[Tényleges]]</f>
        <v>10</v>
      </c>
    </row>
    <row r="19" spans="2:5" x14ac:dyDescent="0.3">
      <c r="B19" s="14" t="s">
        <v>28</v>
      </c>
      <c r="C19" s="15">
        <v>255</v>
      </c>
      <c r="D19" s="15">
        <v>255</v>
      </c>
      <c r="E19" s="16">
        <f>Kiadás[[#This Row],[Tervezett]]-Kiadás[[#This Row],[Tényleges]]</f>
        <v>0</v>
      </c>
    </row>
    <row r="20" spans="2:5" x14ac:dyDescent="0.3">
      <c r="B20" s="14" t="s">
        <v>29</v>
      </c>
      <c r="C20" s="15">
        <v>100</v>
      </c>
      <c r="D20" s="15">
        <v>100</v>
      </c>
      <c r="E20" s="16">
        <f>Kiadás[[#This Row],[Tervezett]]-Kiadás[[#This Row],[Tényleges]]</f>
        <v>0</v>
      </c>
    </row>
    <row r="21" spans="2:5" x14ac:dyDescent="0.3">
      <c r="B21" s="14" t="s">
        <v>30</v>
      </c>
      <c r="C21" s="15">
        <v>0</v>
      </c>
      <c r="D21" s="15">
        <v>0</v>
      </c>
      <c r="E21" s="16">
        <f>Kiadás[[#This Row],[Tervezett]]-Kiadás[[#This Row],[Tényleges]]</f>
        <v>0</v>
      </c>
    </row>
    <row r="22" spans="2:5" x14ac:dyDescent="0.3">
      <c r="B22" s="14" t="s">
        <v>31</v>
      </c>
      <c r="C22" s="15">
        <v>0</v>
      </c>
      <c r="D22" s="15">
        <v>0</v>
      </c>
      <c r="E22" s="16">
        <f>Kiadás[[#This Row],[Tervezett]]-Kiadás[[#This Row],[Tényleges]]</f>
        <v>0</v>
      </c>
    </row>
    <row r="23" spans="2:5" x14ac:dyDescent="0.3">
      <c r="B23" s="14" t="s">
        <v>32</v>
      </c>
      <c r="C23" s="15">
        <v>150</v>
      </c>
      <c r="D23" s="15">
        <v>150</v>
      </c>
      <c r="E23" s="16">
        <f>Kiadás[[#This Row],[Tervezett]]-Kiadás[[#This Row],[Tényleges]]</f>
        <v>0</v>
      </c>
    </row>
    <row r="24" spans="2:5" x14ac:dyDescent="0.3">
      <c r="B24" s="14" t="s">
        <v>33</v>
      </c>
      <c r="C24" s="15">
        <v>225</v>
      </c>
      <c r="D24" s="15">
        <v>225</v>
      </c>
      <c r="E24" s="16">
        <f>Kiadás[[#This Row],[Tervezett]]-Kiadás[[#This Row],[Tényleges]]</f>
        <v>0</v>
      </c>
    </row>
    <row r="25" spans="2:5" x14ac:dyDescent="0.3">
      <c r="B25" s="14" t="s">
        <v>34</v>
      </c>
      <c r="C25" s="15">
        <v>0</v>
      </c>
      <c r="D25" s="15">
        <v>0</v>
      </c>
      <c r="E25" s="16">
        <f>Kiadás[[#This Row],[Tervezett]]-Kiadás[[#This Row],[Tényleges]]</f>
        <v>0</v>
      </c>
    </row>
    <row r="26" spans="2:5" x14ac:dyDescent="0.3">
      <c r="B26" t="s">
        <v>36</v>
      </c>
      <c r="C26" s="2">
        <f>SUBTOTAL(109,Kiadás[Tervezett])</f>
        <v>3603</v>
      </c>
      <c r="D26" s="2">
        <f>SUBTOTAL(109,Kiadás[Tényleges])</f>
        <v>3655</v>
      </c>
      <c r="E26" s="2">
        <f>SUBTOTAL(109,Kiadás[Különbség])</f>
        <v>-52</v>
      </c>
    </row>
    <row r="27" spans="2:5" x14ac:dyDescent="0.3">
      <c r="B27" s="9"/>
      <c r="C27" s="8"/>
      <c r="D27" s="8"/>
      <c r="E27" s="8"/>
    </row>
  </sheetData>
  <dataValidations count="9">
    <dataValidation allowBlank="1" showInputMessage="1" showErrorMessage="1" prompt="Havi kiadás munkalap Havi kiadás táblázattal a tervezett és a tényleges havi kiadások nyomon követéséhez. A Név, Cím, Hónap és Év munkalap automatikusan frissül a Készpénzforgalom munkalapon megadott adatok alapján." sqref="A1"/>
    <dataValidation allowBlank="1" showInputMessage="1" showErrorMessage="1" prompt="Automatikusan frissítve a Készpénzforgalom munkalap B1 cellájában megadott név alapján" sqref="B1"/>
    <dataValidation allowBlank="1" showInputMessage="1" showErrorMessage="1" prompt="Automatikusan frissítve a Készpénzforgalom munkalap B3 cellájában megadott hónap alapján" sqref="B3"/>
    <dataValidation allowBlank="1" showInputMessage="1" showErrorMessage="1" prompt="Automatikusan frissítve a Készpénzforgalom munkalap B4 cellájában megadott év alapján" sqref="B4"/>
    <dataValidation allowBlank="1" showInputMessage="1" showErrorMessage="1" prompt="Ebben az oszlopban adhatja meg a kiadás részleteit" sqref="B5"/>
    <dataValidation allowBlank="1" showInputMessage="1" showErrorMessage="1" prompt="Ebben az oszlopban adhatja meg a tervezett kiadás értékeit" sqref="C5"/>
    <dataValidation allowBlank="1" showInputMessage="1" showErrorMessage="1" prompt="Ebben az oszlopban adhatja meg a tényleges kiadás értékeit" sqref="D5"/>
    <dataValidation allowBlank="1" showInputMessage="1" showErrorMessage="1" prompt="Ez az oszlop automatikusan frissül a táblázat Tervezett és Tényleges oszlopának értékei alapján. Ebben az oszlopban az értékek színes, kör alakú ikonokat kapnak: a negatív értékek piros, a nulla értékek sárga, a pozitív értékek pedig zöld színűek lesznek" sqref="E5"/>
    <dataValidation allowBlank="1" showInputMessage="1" showErrorMessage="1" prompt="Automatikusan frissítve a Készpénzforgalom munkalap B2 cellájában megadott cím alapján" sqref="B2"/>
  </dataValidations>
  <printOptions horizontalCentered="1"/>
  <pageMargins left="0.39370078740157483" right="0.39370078740157483" top="0.39370078740157483" bottom="0.39370078740157483" header="0.23622047244094491" footer="0.23622047244094491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8.33203125" customWidth="1"/>
    <col min="3" max="3" width="14.21875" customWidth="1"/>
    <col min="4" max="4" width="12.44140625" customWidth="1"/>
  </cols>
  <sheetData>
    <row r="1" spans="2:4" ht="39.75" x14ac:dyDescent="0.5">
      <c r="B1" s="11" t="s">
        <v>35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Készpénzforgalom[[#Totals],[Tervezett]]</f>
        <v>2097</v>
      </c>
      <c r="D4" s="3">
        <f>Készpénzforgalom[[#Totals],[Tényleges]]</f>
        <v>1845</v>
      </c>
    </row>
    <row r="5" spans="2:4" x14ac:dyDescent="0.3">
      <c r="B5" s="3" t="s">
        <v>10</v>
      </c>
      <c r="C5" s="3">
        <f>Bevétel[[#Totals],[Tervezett]]</f>
        <v>5700</v>
      </c>
      <c r="D5" s="3">
        <f>Bevétel[[#Totals],[Tényleges]]</f>
        <v>5500</v>
      </c>
    </row>
    <row r="6" spans="2:4" x14ac:dyDescent="0.3">
      <c r="B6" s="3" t="s">
        <v>14</v>
      </c>
      <c r="C6" s="3">
        <f>Kiadás[[#Totals],[Tervezett]]</f>
        <v>3603</v>
      </c>
      <c r="D6" s="3">
        <f>Kiadás[[#Totals],[Tényleges]]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10</vt:i4>
      </vt:variant>
    </vt:vector>
  </HeadingPairs>
  <TitlesOfParts>
    <vt:vector size="14" baseType="lpstr">
      <vt:lpstr>Készpénzforgalom</vt:lpstr>
      <vt:lpstr>Havi bevétel</vt:lpstr>
      <vt:lpstr>Havi kiadás</vt:lpstr>
      <vt:lpstr>DIAGRAMADATOK</vt:lpstr>
      <vt:lpstr>Év</vt:lpstr>
      <vt:lpstr>Hónap</vt:lpstr>
      <vt:lpstr>KöltségvetésCíme</vt:lpstr>
      <vt:lpstr>Név</vt:lpstr>
      <vt:lpstr>'Havi bevétel'!Nyomtatási_cím</vt:lpstr>
      <vt:lpstr>'Havi kiadás'!Nyomtatási_cím</vt:lpstr>
      <vt:lpstr>Készpénzforgalom!Nyomtatási_cím</vt:lpstr>
      <vt:lpstr>Oszlopcím1</vt:lpstr>
      <vt:lpstr>Oszlopcím2</vt:lpstr>
      <vt:lpstr>Oszlopcím3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2016-12-13T10:16:52Z</dcterms:created>
  <dcterms:modified xsi:type="dcterms:W3CDTF">2017-01-18T02:11:34Z</dcterms:modified>
</cp:coreProperties>
</file>