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2120" windowHeight="9090"/>
  </bookViews>
  <sheets>
    <sheet name="Qualificação da hipoteca" sheetId="1" r:id="rId1"/>
  </sheets>
  <definedNames>
    <definedName name="_xlnm.Print_Area" localSheetId="0">'Qualificação da hipoteca'!$A$1:$R$46</definedName>
  </definedNames>
  <calcPr calcId="145621"/>
</workbook>
</file>

<file path=xl/calcChain.xml><?xml version="1.0" encoding="utf-8"?>
<calcChain xmlns="http://schemas.openxmlformats.org/spreadsheetml/2006/main">
  <c r="E9" i="1" l="1"/>
  <c r="J7" i="1" s="1"/>
  <c r="J8" i="1" s="1"/>
  <c r="J9" i="1" s="1"/>
  <c r="J31" i="1" s="1"/>
  <c r="E17" i="1"/>
  <c r="F13" i="1"/>
  <c r="F14" i="1"/>
  <c r="F15" i="1"/>
  <c r="F16" i="1"/>
  <c r="F17" i="1"/>
  <c r="J14" i="1"/>
  <c r="J15" i="1"/>
  <c r="J16" i="1" s="1"/>
  <c r="J17" i="1" s="1"/>
  <c r="H15" i="1"/>
  <c r="F4" i="1"/>
  <c r="F5" i="1"/>
  <c r="F6" i="1"/>
  <c r="F7" i="1"/>
  <c r="F8" i="1"/>
  <c r="F9" i="1"/>
  <c r="H8" i="1"/>
  <c r="J54" i="1" l="1"/>
  <c r="J48" i="1"/>
  <c r="J56" i="1" s="1"/>
</calcChain>
</file>

<file path=xl/sharedStrings.xml><?xml version="1.0" encoding="utf-8"?>
<sst xmlns="http://schemas.openxmlformats.org/spreadsheetml/2006/main" count="49" uniqueCount="42">
  <si>
    <t>Planilha convencional de qualificação da hipoteca </t>
  </si>
  <si>
    <t>Renda</t>
  </si>
  <si>
    <t>Renda anual</t>
  </si>
  <si>
    <t>Renda mensal</t>
  </si>
  <si>
    <t>Salário</t>
  </si>
  <si>
    <t>Primeiro</t>
  </si>
  <si>
    <t>Outras fontes de renda</t>
  </si>
  <si>
    <t>Número</t>
  </si>
  <si>
    <t>Aluguel</t>
  </si>
  <si>
    <t>Qualificado</t>
  </si>
  <si>
    <t>Investimentos</t>
  </si>
  <si>
    <t>Renda adicional</t>
  </si>
  <si>
    <t>=</t>
  </si>
  <si>
    <t>Total da renda</t>
  </si>
  <si>
    <t>/12</t>
  </si>
  <si>
    <t>Segundo</t>
  </si>
  <si>
    <t>Dívidas a longo prazo</t>
  </si>
  <si>
    <t>Dívida mensal</t>
  </si>
  <si>
    <t>Dívida anual</t>
  </si>
  <si>
    <t>Financiamento do carro</t>
  </si>
  <si>
    <t>Cartão de crédito</t>
  </si>
  <si>
    <t>Outros financiamentos</t>
  </si>
  <si>
    <t>Total da dívida</t>
  </si>
  <si>
    <t>Taxa de moradia</t>
  </si>
  <si>
    <t>Total da taxa de serviço da dívida</t>
  </si>
  <si>
    <t>Você pode qualificar seus pagamentos mensais de</t>
  </si>
  <si>
    <r>
      <t>Total do pagamento mensal permitido</t>
    </r>
    <r>
      <rPr>
        <sz val="9"/>
        <rFont val="Arial"/>
        <family val="2"/>
      </rPr>
      <t> </t>
    </r>
  </si>
  <si>
    <r>
      <t>Pagamento fiduciário mensal estimado</t>
    </r>
    <r>
      <rPr>
        <sz val="9"/>
        <rFont val="Arial"/>
        <family val="2"/>
      </rPr>
      <t> </t>
    </r>
  </si>
  <si>
    <r>
      <t>Seguro do proprietário, se aplicável</t>
    </r>
    <r>
      <rPr>
        <sz val="9"/>
        <rFont val="Arial"/>
        <family val="2"/>
      </rPr>
      <t> </t>
    </r>
  </si>
  <si>
    <r>
      <t>Tempo do financiamento (em anos)</t>
    </r>
    <r>
      <rPr>
        <sz val="9"/>
        <rFont val="Arial"/>
        <family val="2"/>
      </rPr>
      <t> </t>
    </r>
  </si>
  <si>
    <r>
      <t>Pagamento mensal do principal + juros</t>
    </r>
    <r>
      <rPr>
        <sz val="9"/>
        <rFont val="Arial"/>
        <family val="2"/>
      </rPr>
      <t> </t>
    </r>
  </si>
  <si>
    <t>Quantia máxima para financiamento </t>
  </si>
  <si>
    <t xml:space="preserve"> variam dependendo do tipo de </t>
  </si>
  <si>
    <t xml:space="preserve"> financeiro para obter dados precisos.</t>
  </si>
  <si>
    <t>Obrigações do proprietário e outras tarifas</t>
  </si>
  <si>
    <r>
      <t>Taxa de juros anuais (por exemplo, 7,125)</t>
    </r>
    <r>
      <rPr>
        <sz val="9"/>
        <rFont val="Arial"/>
        <family val="2"/>
      </rPr>
      <t> </t>
    </r>
  </si>
  <si>
    <t xml:space="preserve"> financiamento. Consulte um agente</t>
  </si>
  <si>
    <t xml:space="preserve"> hipoteca e das políticas de </t>
  </si>
  <si>
    <t xml:space="preserve"> termos do financiamento</t>
  </si>
  <si>
    <t xml:space="preserve"> convencionais, de prazo fixo. Os </t>
  </si>
  <si>
    <t xml:space="preserve"> estimativa aproximada para hipotecas</t>
  </si>
  <si>
    <t xml:space="preserve"> Importante: a planilha fornece uma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</si>
</sst>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8" formatCode="&quot;$&quot;#,##0.00_);[Red]\(&quot;$&quot;#,##0.00\)"/>
    <numFmt numFmtId="164" formatCode="ge\r\a\l"/>
    <numFmt numFmtId="165" formatCode="\P\ad\r\ã\o"/>
    <numFmt numFmtId="166" formatCode="#,##0;[Red]#,##0"/>
    <numFmt numFmtId="167" formatCode="&quot;R$&quot;#,##0.00;[Red]&quot;R$&quot;#,##0.00"/>
  </numFmts>
  <fonts count="10" x14ac:knownFonts="1">
    <font>
      <sz val="10"/>
      <name val="Arial"/>
    </font>
    <font>
      <sz val="10"/>
      <name val="Times New Roman"/>
    </font>
    <font>
      <sz val="20"/>
      <color indexed="9"/>
      <name val="Verdana"/>
      <family val="2"/>
    </font>
    <font>
      <sz val="8"/>
      <name val="Tahoma"/>
    </font>
    <font>
      <b/>
      <sz val="9"/>
      <color indexed="18"/>
      <name val="Arial"/>
      <family val="2"/>
    </font>
    <font>
      <sz val="9"/>
      <name val="Arial"/>
      <family val="2"/>
    </font>
    <font>
      <b/>
      <sz val="9"/>
      <name val="Arial"/>
      <family val="2"/>
    </font>
    <font>
      <sz val="9"/>
      <name val="Tahoma"/>
    </font>
    <font>
      <b/>
      <sz val="9"/>
      <color indexed="16"/>
      <name val="Arial"/>
      <family val="2"/>
    </font>
    <font>
      <b/>
      <sz val="9"/>
      <color indexed="23"/>
      <name val="Arial"/>
      <family val="2"/>
    </font>
  </fonts>
  <fills count="5">
    <fill>
      <patternFill patternType="none"/>
    </fill>
    <fill>
      <patternFill patternType="gray125"/>
    </fill>
    <fill>
      <patternFill patternType="solid">
        <fgColor indexed="18"/>
        <bgColor indexed="64"/>
      </patternFill>
    </fill>
    <fill>
      <patternFill patternType="solid">
        <fgColor indexed="26"/>
        <bgColor indexed="64"/>
      </patternFill>
    </fill>
    <fill>
      <patternFill patternType="solid">
        <fgColor indexed="26"/>
        <bgColor indexed="22"/>
      </patternFill>
    </fill>
  </fills>
  <borders count="2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165" fontId="1" fillId="0" borderId="0" xfId="0" applyNumberFormat="1" applyFont="1"/>
    <xf numFmtId="164" fontId="2" fillId="2" borderId="1" xfId="0" applyNumberFormat="1" applyFont="1" applyFill="1" applyBorder="1" applyAlignment="1">
      <alignment horizontal="left"/>
    </xf>
    <xf numFmtId="164" fontId="2" fillId="2" borderId="2" xfId="0" applyNumberFormat="1" applyFont="1" applyFill="1" applyBorder="1" applyAlignment="1">
      <alignment horizontal="left"/>
    </xf>
    <xf numFmtId="164" fontId="2" fillId="2" borderId="3" xfId="0" applyNumberFormat="1" applyFont="1" applyFill="1" applyBorder="1" applyAlignment="1">
      <alignment horizontal="left"/>
    </xf>
    <xf numFmtId="164" fontId="1" fillId="0" borderId="0" xfId="0" applyNumberFormat="1" applyFont="1"/>
    <xf numFmtId="164" fontId="3" fillId="0" borderId="0" xfId="0" applyNumberFormat="1" applyFont="1"/>
    <xf numFmtId="164" fontId="4" fillId="0" borderId="0" xfId="0" applyNumberFormat="1" applyFont="1" applyAlignment="1">
      <alignment horizontal="left" vertical="top"/>
    </xf>
    <xf numFmtId="0" fontId="5" fillId="0" borderId="0" xfId="0" applyFont="1"/>
    <xf numFmtId="164" fontId="5" fillId="0" borderId="4" xfId="0" applyNumberFormat="1" applyFont="1" applyBorder="1"/>
    <xf numFmtId="165" fontId="6" fillId="0" borderId="5" xfId="0" applyNumberFormat="1" applyFont="1" applyBorder="1" applyAlignment="1">
      <alignment horizontal="center"/>
    </xf>
    <xf numFmtId="164" fontId="7" fillId="0" borderId="0" xfId="0" applyNumberFormat="1" applyFont="1"/>
    <xf numFmtId="164" fontId="5" fillId="0" borderId="6" xfId="0" applyNumberFormat="1" applyFont="1" applyBorder="1"/>
    <xf numFmtId="164" fontId="5" fillId="0" borderId="0" xfId="0" applyNumberFormat="1" applyFont="1"/>
    <xf numFmtId="165" fontId="5" fillId="0" borderId="0" xfId="0" applyNumberFormat="1" applyFont="1"/>
    <xf numFmtId="164" fontId="6" fillId="0" borderId="0" xfId="0" applyNumberFormat="1" applyFont="1" applyAlignment="1">
      <alignment horizontal="center"/>
    </xf>
    <xf numFmtId="164" fontId="5" fillId="0" borderId="7" xfId="0" applyNumberFormat="1" applyFont="1" applyBorder="1"/>
    <xf numFmtId="5" fontId="7" fillId="0" borderId="0" xfId="0" applyNumberFormat="1" applyFont="1"/>
    <xf numFmtId="164" fontId="5" fillId="0" borderId="0" xfId="0" applyNumberFormat="1" applyFont="1" applyAlignment="1">
      <alignment horizontal="right"/>
    </xf>
    <xf numFmtId="8" fontId="1" fillId="0" borderId="0" xfId="0" applyNumberFormat="1" applyFont="1"/>
    <xf numFmtId="7" fontId="5" fillId="3" borderId="8" xfId="0" applyNumberFormat="1" applyFont="1" applyFill="1" applyBorder="1"/>
    <xf numFmtId="165" fontId="5" fillId="0" borderId="0" xfId="0" applyNumberFormat="1" applyFont="1" applyAlignment="1">
      <alignment horizontal="right"/>
    </xf>
    <xf numFmtId="5" fontId="5" fillId="0" borderId="0" xfId="0" applyNumberFormat="1" applyFont="1"/>
    <xf numFmtId="164" fontId="8" fillId="0" borderId="0" xfId="0" applyNumberFormat="1" applyFont="1" applyAlignment="1">
      <alignment horizontal="left"/>
    </xf>
    <xf numFmtId="164" fontId="4" fillId="0" borderId="0" xfId="0" applyNumberFormat="1" applyFont="1" applyAlignment="1">
      <alignment vertical="top"/>
    </xf>
    <xf numFmtId="164" fontId="4" fillId="0" borderId="0" xfId="0" applyNumberFormat="1" applyFont="1" applyAlignment="1">
      <alignment horizontal="left"/>
    </xf>
    <xf numFmtId="164" fontId="5" fillId="0" borderId="9" xfId="0" applyNumberFormat="1" applyFont="1" applyBorder="1"/>
    <xf numFmtId="164" fontId="5" fillId="0" borderId="10" xfId="0" applyNumberFormat="1" applyFont="1" applyBorder="1"/>
    <xf numFmtId="165" fontId="6" fillId="0" borderId="0" xfId="0" applyNumberFormat="1" applyFont="1" applyAlignment="1">
      <alignment horizontal="right"/>
    </xf>
    <xf numFmtId="164" fontId="5" fillId="0" borderId="11" xfId="0" applyNumberFormat="1" applyFont="1" applyBorder="1"/>
    <xf numFmtId="164" fontId="0" fillId="0" borderId="0" xfId="0" applyNumberFormat="1" applyFont="1"/>
    <xf numFmtId="164" fontId="4" fillId="0" borderId="7" xfId="0" applyNumberFormat="1" applyFont="1" applyBorder="1" applyAlignment="1">
      <alignment vertical="center"/>
    </xf>
    <xf numFmtId="165" fontId="5" fillId="0" borderId="7" xfId="0" applyNumberFormat="1" applyFont="1" applyBorder="1"/>
    <xf numFmtId="164" fontId="5" fillId="0" borderId="12" xfId="0" applyNumberFormat="1" applyFont="1" applyBorder="1"/>
    <xf numFmtId="164" fontId="5" fillId="0" borderId="13" xfId="0" applyNumberFormat="1" applyFont="1" applyBorder="1"/>
    <xf numFmtId="164" fontId="1" fillId="0" borderId="9" xfId="0" applyNumberFormat="1" applyFont="1" applyBorder="1"/>
    <xf numFmtId="165" fontId="5" fillId="0" borderId="9" xfId="0" applyNumberFormat="1" applyFont="1" applyBorder="1"/>
    <xf numFmtId="164" fontId="5" fillId="0" borderId="14" xfId="0" applyNumberFormat="1" applyFont="1" applyBorder="1"/>
    <xf numFmtId="164" fontId="9" fillId="0" borderId="0" xfId="0" applyNumberFormat="1" applyFont="1"/>
    <xf numFmtId="164" fontId="6" fillId="0" borderId="0" xfId="0" applyNumberFormat="1" applyFont="1" applyAlignment="1">
      <alignment horizontal="right"/>
    </xf>
    <xf numFmtId="5" fontId="9" fillId="0" borderId="0" xfId="0" applyNumberFormat="1" applyFont="1"/>
    <xf numFmtId="166" fontId="5" fillId="0" borderId="15" xfId="0" applyNumberFormat="1" applyFont="1" applyBorder="1"/>
    <xf numFmtId="165" fontId="9" fillId="0" borderId="0" xfId="0" applyNumberFormat="1" applyFont="1"/>
    <xf numFmtId="8" fontId="5" fillId="0" borderId="0" xfId="0" applyNumberFormat="1" applyFont="1"/>
    <xf numFmtId="164" fontId="9" fillId="0" borderId="0" xfId="0" applyNumberFormat="1" applyFont="1" applyAlignment="1">
      <alignment vertical="center"/>
    </xf>
    <xf numFmtId="165" fontId="9" fillId="0" borderId="0" xfId="0" applyNumberFormat="1" applyFont="1" applyAlignment="1">
      <alignment horizontal="right" vertical="center"/>
    </xf>
    <xf numFmtId="164" fontId="6" fillId="0" borderId="0" xfId="0" applyNumberFormat="1" applyFont="1" applyAlignment="1">
      <alignment vertical="center"/>
    </xf>
    <xf numFmtId="5" fontId="6" fillId="0" borderId="0" xfId="0" applyNumberFormat="1" applyFont="1" applyAlignment="1">
      <alignment vertical="center"/>
    </xf>
    <xf numFmtId="164" fontId="5" fillId="0" borderId="16" xfId="0" applyNumberFormat="1" applyFont="1" applyBorder="1"/>
    <xf numFmtId="164" fontId="1" fillId="0" borderId="7" xfId="0" applyNumberFormat="1" applyFont="1" applyBorder="1"/>
    <xf numFmtId="5" fontId="5" fillId="0" borderId="7" xfId="0" applyNumberFormat="1" applyFont="1" applyBorder="1"/>
    <xf numFmtId="167" fontId="5" fillId="0" borderId="17" xfId="0" applyNumberFormat="1" applyFont="1" applyBorder="1"/>
    <xf numFmtId="167" fontId="5" fillId="0" borderId="18" xfId="0" applyNumberFormat="1" applyFont="1" applyBorder="1"/>
    <xf numFmtId="167" fontId="5" fillId="3" borderId="8" xfId="0" applyNumberFormat="1" applyFont="1" applyFill="1" applyBorder="1"/>
    <xf numFmtId="167" fontId="5" fillId="4" borderId="8" xfId="0" applyNumberFormat="1" applyFont="1" applyFill="1" applyBorder="1"/>
    <xf numFmtId="167" fontId="5" fillId="4" borderId="19" xfId="0" applyNumberFormat="1" applyFont="1" applyFill="1" applyBorder="1" applyAlignment="1">
      <alignment horizontal="right"/>
    </xf>
    <xf numFmtId="167" fontId="5" fillId="4" borderId="17" xfId="0" applyNumberFormat="1" applyFont="1" applyFill="1" applyBorder="1" applyAlignment="1">
      <alignment horizontal="right"/>
    </xf>
    <xf numFmtId="167" fontId="6" fillId="4" borderId="17" xfId="0" applyNumberFormat="1" applyFont="1" applyFill="1" applyBorder="1"/>
    <xf numFmtId="167" fontId="5" fillId="4" borderId="19" xfId="0" applyNumberFormat="1" applyFont="1" applyFill="1" applyBorder="1"/>
    <xf numFmtId="167" fontId="5" fillId="4" borderId="17" xfId="0" applyNumberFormat="1" applyFont="1" applyFill="1" applyBorder="1"/>
    <xf numFmtId="167" fontId="6" fillId="3" borderId="20" xfId="0" applyNumberFormat="1" applyFont="1" applyFill="1" applyBorder="1"/>
    <xf numFmtId="167" fontId="6" fillId="3" borderId="21" xfId="0" applyNumberFormat="1" applyFont="1" applyFill="1" applyBorder="1"/>
    <xf numFmtId="0" fontId="5" fillId="0" borderId="17" xfId="0" applyNumberFormat="1" applyFont="1" applyBorder="1"/>
    <xf numFmtId="7" fontId="6" fillId="3" borderId="22" xfId="0" applyNumberFormat="1" applyFont="1" applyFill="1" applyBorder="1"/>
    <xf numFmtId="164" fontId="1" fillId="0" borderId="23" xfId="0" applyNumberFormat="1" applyFont="1" applyBorder="1"/>
    <xf numFmtId="164" fontId="1" fillId="0" borderId="24" xfId="0" applyNumberFormat="1" applyFont="1" applyBorder="1"/>
    <xf numFmtId="7" fontId="5" fillId="3" borderId="25" xfId="0" applyNumberFormat="1" applyFont="1" applyFill="1" applyBorder="1"/>
    <xf numFmtId="165" fontId="6" fillId="0" borderId="26" xfId="0" applyNumberFormat="1" applyFont="1" applyBorder="1" applyAlignment="1">
      <alignment horizontal="center"/>
    </xf>
    <xf numFmtId="167" fontId="5" fillId="3" borderId="27" xfId="0" applyNumberFormat="1" applyFont="1" applyFill="1" applyBorder="1"/>
    <xf numFmtId="167" fontId="5" fillId="3" borderId="28" xfId="0" applyNumberFormat="1" applyFont="1" applyFill="1" applyBorder="1"/>
    <xf numFmtId="167" fontId="5" fillId="4" borderId="27" xfId="0" applyNumberFormat="1" applyFont="1" applyFill="1" applyBorder="1"/>
    <xf numFmtId="167" fontId="5" fillId="4" borderId="28" xfId="0" applyNumberFormat="1" applyFont="1" applyFill="1" applyBorder="1"/>
    <xf numFmtId="164" fontId="5" fillId="0" borderId="0" xfId="0" applyNumberFormat="1" applyFont="1" applyBorder="1"/>
    <xf numFmtId="164" fontId="6" fillId="0" borderId="0" xfId="0" applyNumberFormat="1" applyFont="1" applyBorder="1" applyAlignment="1">
      <alignment horizontal="left"/>
    </xf>
    <xf numFmtId="164" fontId="1" fillId="0" borderId="10" xfId="0" applyNumberFormat="1" applyFont="1" applyBorder="1"/>
    <xf numFmtId="164" fontId="1" fillId="0" borderId="11" xfId="0" applyNumberFormat="1" applyFont="1" applyBorder="1"/>
    <xf numFmtId="164" fontId="1" fillId="0" borderId="12" xfId="0" applyNumberFormat="1" applyFont="1" applyBorder="1"/>
    <xf numFmtId="164" fontId="9" fillId="0" borderId="11" xfId="0" applyNumberFormat="1" applyFont="1" applyBorder="1"/>
    <xf numFmtId="5" fontId="9" fillId="0" borderId="11" xfId="0" applyNumberFormat="1" applyFont="1" applyBorder="1"/>
    <xf numFmtId="0" fontId="5" fillId="0" borderId="19" xfId="0" applyNumberFormat="1" applyFont="1" applyBorder="1"/>
    <xf numFmtId="165" fontId="6" fillId="0" borderId="0" xfId="0" applyNumberFormat="1" applyFont="1" applyBorder="1" applyAlignment="1">
      <alignment horizontal="right"/>
    </xf>
    <xf numFmtId="165" fontId="6" fillId="0" borderId="14" xfId="0" applyNumberFormat="1" applyFont="1" applyBorder="1" applyAlignment="1">
      <alignment horizontal="right"/>
    </xf>
    <xf numFmtId="7" fontId="6" fillId="0" borderId="0" xfId="0" applyNumberFormat="1" applyFont="1" applyBorder="1" applyAlignment="1">
      <alignment horizontal="right"/>
    </xf>
    <xf numFmtId="7" fontId="6" fillId="0" borderId="14"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114300</xdr:rowOff>
    </xdr:from>
    <xdr:to>
      <xdr:col>10</xdr:col>
      <xdr:colOff>200025</xdr:colOff>
      <xdr:row>26</xdr:row>
      <xdr:rowOff>114300</xdr:rowOff>
    </xdr:to>
    <xdr:sp macro="" textlink="">
      <xdr:nvSpPr>
        <xdr:cNvPr id="1025" name="Text Box 1"/>
        <xdr:cNvSpPr txBox="1">
          <a:spLocks noChangeArrowheads="1"/>
        </xdr:cNvSpPr>
      </xdr:nvSpPr>
      <xdr:spPr bwMode="auto">
        <a:xfrm>
          <a:off x="409575" y="3295650"/>
          <a:ext cx="6143625" cy="1457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80"/>
              </a:solidFill>
              <a:latin typeface="Arial"/>
              <a:cs typeface="Arial"/>
            </a:rPr>
            <a:t>Qualificação</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 primeiro número qualificado (acima, à direita) calcula o pagamento máximo mensal, considerando que você não tem dívidas a longo prazo. O cálculo é feito multiplicando-se a sua renda total pela taxa de moradia e dividindo-se o resultado por 12. Já o segundo número qualificado leva em conta o pagamento mensal das dívidas, aplicando o total da taxa de serviço da dívida. As companhias hipotecárias costumam qualificar seus pagamentos mensais em valores que não sejam superiores ao menor dos dois resultados encontrados. Por padrão, esta planilha considera a taxa de moradia em 0,28 e o total da taxa de serviço da dívida em 0,36, que são os padrões normalmente utilizados pelas companhias hipotecárias. Se, no seu caso, as taxas aplicadas tiverem de ser diferentes, altere os valores das células abaixo.</a:t>
          </a:r>
        </a:p>
        <a:p>
          <a:pPr algn="l" rtl="0">
            <a:defRPr sz="1000"/>
          </a:pPr>
          <a:endParaRPr lang="en-US"/>
        </a:p>
      </xdr:txBody>
    </xdr:sp>
    <xdr:clientData/>
  </xdr:twoCellAnchor>
  <xdr:twoCellAnchor>
    <xdr:from>
      <xdr:col>1</xdr:col>
      <xdr:colOff>19050</xdr:colOff>
      <xdr:row>34</xdr:row>
      <xdr:rowOff>28575</xdr:rowOff>
    </xdr:from>
    <xdr:to>
      <xdr:col>11</xdr:col>
      <xdr:colOff>0</xdr:colOff>
      <xdr:row>44</xdr:row>
      <xdr:rowOff>161925</xdr:rowOff>
    </xdr:to>
    <xdr:sp macro="" textlink="">
      <xdr:nvSpPr>
        <xdr:cNvPr id="1026" name="Text Box 2"/>
        <xdr:cNvSpPr txBox="1">
          <a:spLocks noChangeArrowheads="1"/>
        </xdr:cNvSpPr>
      </xdr:nvSpPr>
      <xdr:spPr bwMode="auto">
        <a:xfrm>
          <a:off x="419100" y="5934075"/>
          <a:ext cx="6143625"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80"/>
              </a:solidFill>
              <a:latin typeface="Arial"/>
              <a:cs typeface="Arial"/>
            </a:rPr>
            <a:t>Total do financiamento</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A tabela abaixo calcula o total do financiamento que você pode qualificar para o pagamento mensal mostrado acima. De acordo com as circunstâncias, podem ser verdadeiras algumas das seguintes afirmações:</a:t>
          </a:r>
        </a:p>
        <a:p>
          <a:pPr algn="l" rtl="0">
            <a:lnSpc>
              <a:spcPts val="1100"/>
            </a:lnSpc>
            <a:defRPr sz="1000"/>
          </a:pPr>
          <a:r>
            <a:rPr lang="en-US" sz="1000" b="0" i="0" u="none" strike="noStrike" baseline="0">
              <a:solidFill>
                <a:srgbClr val="000000"/>
              </a:solidFill>
              <a:latin typeface="Arial"/>
              <a:cs typeface="Arial"/>
            </a:rPr>
            <a:t>• Em todos os casos, seu pagamento mensal vai incluir o pagamento principal e os juros.</a:t>
          </a:r>
        </a:p>
        <a:p>
          <a:pPr algn="l" rtl="0">
            <a:defRPr sz="1000"/>
          </a:pPr>
          <a:r>
            <a:rPr lang="en-US" sz="1000" b="0" i="0" u="none" strike="noStrike" baseline="0">
              <a:solidFill>
                <a:srgbClr val="000000"/>
              </a:solidFill>
              <a:latin typeface="Arial"/>
              <a:cs typeface="Arial"/>
            </a:rPr>
            <a:t>• Na maioria dos casos, esse pagamento vai incluir um depósito fiduciário mensal para cobrir taxas e o seguro hipotecário, se houver. Em alguns casos, o seguro do proprietário também está incluído no cálculo.</a:t>
          </a:r>
        </a:p>
        <a:p>
          <a:pPr algn="l" rtl="0">
            <a:defRPr sz="1000"/>
          </a:pPr>
          <a:r>
            <a:rPr lang="en-US" sz="1000" b="0" i="0" u="none" strike="noStrike" baseline="0">
              <a:solidFill>
                <a:srgbClr val="000000"/>
              </a:solidFill>
              <a:latin typeface="Arial"/>
              <a:cs typeface="Arial"/>
            </a:rPr>
            <a:t>• Se você estiver comprando uma unidade em um condomínio ou em cooperativa, o pagamento mensal também pode incluir as tarifas de manutenção e/ou obrigações do proprietário. Você terá de estimar esses custos mensais e digitá-los nas células apropriadas abaixo.</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tabSelected="1" zoomScaleNormal="100" workbookViewId="0"/>
  </sheetViews>
  <sheetFormatPr defaultColWidth="10" defaultRowHeight="12.75" x14ac:dyDescent="0.2"/>
  <cols>
    <col min="1" max="1" width="6" style="1" customWidth="1"/>
    <col min="2" max="2" width="3.85546875" style="1" customWidth="1"/>
    <col min="3" max="3" width="5" style="1" customWidth="1"/>
    <col min="4" max="4" width="15.5703125" style="1" customWidth="1"/>
    <col min="5" max="6" width="15.7109375" style="2" customWidth="1"/>
    <col min="7" max="7" width="1.7109375" style="1" customWidth="1"/>
    <col min="8" max="8" width="8" style="1" customWidth="1"/>
    <col min="9" max="9" width="4" style="1" customWidth="1"/>
    <col min="10" max="10" width="19.7109375" style="1" customWidth="1"/>
    <col min="11" max="11" width="3.140625" style="1" customWidth="1"/>
    <col min="12" max="12" width="8.42578125" style="1" customWidth="1"/>
    <col min="13" max="16384" width="10" style="1"/>
  </cols>
  <sheetData>
    <row r="1" spans="1:13" ht="30" customHeight="1" thickBot="1" x14ac:dyDescent="0.35">
      <c r="A1" s="3" t="s">
        <v>0</v>
      </c>
      <c r="B1" s="3"/>
      <c r="C1" s="3"/>
      <c r="D1" s="3"/>
      <c r="E1" s="3"/>
      <c r="F1" s="3"/>
      <c r="G1" s="3"/>
      <c r="H1" s="3"/>
      <c r="I1" s="3"/>
      <c r="J1" s="4"/>
      <c r="K1" s="5"/>
      <c r="L1" s="6"/>
      <c r="M1" s="6"/>
    </row>
    <row r="2" spans="1:13" ht="27.75" customHeight="1" x14ac:dyDescent="0.2">
      <c r="A2" s="6"/>
      <c r="B2" s="6"/>
      <c r="C2" s="6"/>
      <c r="D2" s="6"/>
      <c r="G2" s="6"/>
      <c r="H2" s="7"/>
      <c r="I2" s="7"/>
      <c r="J2" s="6"/>
      <c r="K2" s="6"/>
      <c r="L2" s="6"/>
      <c r="M2" s="6"/>
    </row>
    <row r="3" spans="1:13" ht="12.75" customHeight="1" thickBot="1" x14ac:dyDescent="0.25">
      <c r="A3" s="6"/>
      <c r="B3" s="6"/>
      <c r="C3" s="8" t="s">
        <v>1</v>
      </c>
      <c r="D3" s="10"/>
      <c r="E3" s="11" t="s">
        <v>2</v>
      </c>
      <c r="F3" s="68" t="s">
        <v>3</v>
      </c>
      <c r="G3" s="12"/>
      <c r="H3" s="12"/>
      <c r="I3" s="12"/>
      <c r="J3" s="12"/>
      <c r="K3" s="12"/>
      <c r="L3" s="6"/>
      <c r="M3" s="6"/>
    </row>
    <row r="4" spans="1:13" ht="12" customHeight="1" x14ac:dyDescent="0.2">
      <c r="A4" s="6"/>
      <c r="B4" s="65"/>
      <c r="C4" s="13" t="s">
        <v>4</v>
      </c>
      <c r="D4" s="14"/>
      <c r="E4" s="52">
        <v>65000</v>
      </c>
      <c r="F4" s="69">
        <f>IF(E4,E4/12,"")</f>
        <v>5416.666666666667</v>
      </c>
      <c r="G4" s="12"/>
      <c r="H4" s="14"/>
      <c r="I4" s="14"/>
      <c r="J4" s="16" t="s">
        <v>5</v>
      </c>
      <c r="K4" s="12"/>
      <c r="L4" s="6"/>
      <c r="M4" s="6"/>
    </row>
    <row r="5" spans="1:13" x14ac:dyDescent="0.2">
      <c r="A5" s="6"/>
      <c r="B5" s="66"/>
      <c r="C5" s="14" t="s">
        <v>6</v>
      </c>
      <c r="D5" s="14"/>
      <c r="E5" s="52"/>
      <c r="F5" s="69" t="str">
        <f>IF(E5,E5/12,"")</f>
        <v/>
      </c>
      <c r="G5" s="12"/>
      <c r="H5" s="14"/>
      <c r="I5" s="14"/>
      <c r="J5" s="16" t="s">
        <v>7</v>
      </c>
      <c r="K5" s="12"/>
      <c r="L5" s="6"/>
      <c r="M5" s="6"/>
    </row>
    <row r="6" spans="1:13" x14ac:dyDescent="0.2">
      <c r="A6" s="6"/>
      <c r="B6" s="66"/>
      <c r="C6" s="14" t="s">
        <v>8</v>
      </c>
      <c r="D6" s="14"/>
      <c r="E6" s="52"/>
      <c r="F6" s="69" t="str">
        <f>IF(E6,E6/12,"")</f>
        <v/>
      </c>
      <c r="G6" s="12"/>
      <c r="H6" s="14"/>
      <c r="I6" s="14"/>
      <c r="J6" s="16" t="s">
        <v>9</v>
      </c>
      <c r="K6" s="12"/>
      <c r="L6" s="6"/>
      <c r="M6" s="6"/>
    </row>
    <row r="7" spans="1:13" x14ac:dyDescent="0.2">
      <c r="A7" s="6"/>
      <c r="B7" s="66"/>
      <c r="C7" s="14" t="s">
        <v>10</v>
      </c>
      <c r="D7" s="14"/>
      <c r="E7" s="52">
        <v>250</v>
      </c>
      <c r="F7" s="69">
        <f>IF(E7,E7/12,"")</f>
        <v>20.833333333333332</v>
      </c>
      <c r="G7" s="12"/>
      <c r="H7" s="14"/>
      <c r="I7" s="14"/>
      <c r="J7" s="56">
        <f>E9</f>
        <v>65250</v>
      </c>
      <c r="K7" s="12"/>
      <c r="L7" s="6"/>
      <c r="M7" s="6"/>
    </row>
    <row r="8" spans="1:13" ht="13.5" thickBot="1" x14ac:dyDescent="0.25">
      <c r="A8" s="6"/>
      <c r="B8" s="66"/>
      <c r="C8" s="17" t="s">
        <v>11</v>
      </c>
      <c r="D8" s="17"/>
      <c r="E8" s="53"/>
      <c r="F8" s="69" t="str">
        <f>IF(E8,E8/12,"")</f>
        <v/>
      </c>
      <c r="G8" s="18"/>
      <c r="H8" s="19" t="str">
        <f>"x "&amp;FIXED(J29,2)</f>
        <v>x 0.28</v>
      </c>
      <c r="I8" s="14" t="s">
        <v>12</v>
      </c>
      <c r="J8" s="57">
        <f>IF(J7,J7*J29,"")</f>
        <v>18270</v>
      </c>
      <c r="K8" s="12"/>
      <c r="L8" s="6"/>
      <c r="M8" s="20"/>
    </row>
    <row r="9" spans="1:13" ht="12" customHeight="1" thickTop="1" thickBot="1" x14ac:dyDescent="0.25">
      <c r="A9" s="6"/>
      <c r="B9" s="67"/>
      <c r="C9" s="64" t="s">
        <v>13</v>
      </c>
      <c r="D9" s="21"/>
      <c r="E9" s="54">
        <f>SUM(E4:E8)</f>
        <v>65250</v>
      </c>
      <c r="F9" s="70">
        <f>IF(OR(F4,F5,F6,F7,F8),SUM(F4:F8),"")</f>
        <v>5437.5</v>
      </c>
      <c r="G9" s="12"/>
      <c r="H9" s="22" t="s">
        <v>14</v>
      </c>
      <c r="I9" s="14" t="s">
        <v>12</v>
      </c>
      <c r="J9" s="58">
        <f>IF(J8,J8/12,"")</f>
        <v>1522.5</v>
      </c>
      <c r="K9" s="12"/>
      <c r="L9" s="6"/>
      <c r="M9" s="6"/>
    </row>
    <row r="10" spans="1:13" ht="8.1" customHeight="1" x14ac:dyDescent="0.2">
      <c r="A10" s="6"/>
      <c r="B10" s="6"/>
      <c r="C10" s="14"/>
      <c r="D10" s="14"/>
      <c r="E10" s="14"/>
      <c r="F10" s="14"/>
      <c r="G10" s="18"/>
      <c r="H10" s="23"/>
      <c r="I10" s="14"/>
      <c r="J10" s="14"/>
      <c r="K10" s="12"/>
      <c r="L10" s="6"/>
      <c r="M10" s="6"/>
    </row>
    <row r="11" spans="1:13" ht="18.75" customHeight="1" x14ac:dyDescent="0.2">
      <c r="A11" s="6"/>
      <c r="B11" s="6"/>
      <c r="C11" s="24"/>
      <c r="D11" s="14"/>
      <c r="E11" s="14"/>
      <c r="F11" s="14"/>
      <c r="G11" s="18"/>
      <c r="H11" s="14"/>
      <c r="I11" s="14"/>
      <c r="J11" s="16" t="s">
        <v>15</v>
      </c>
      <c r="K11" s="12"/>
      <c r="L11" s="6"/>
      <c r="M11" s="6"/>
    </row>
    <row r="12" spans="1:13" ht="13.5" thickBot="1" x14ac:dyDescent="0.25">
      <c r="A12" s="6"/>
      <c r="B12" s="6"/>
      <c r="C12" s="25" t="s">
        <v>16</v>
      </c>
      <c r="D12" s="25"/>
      <c r="E12" s="11" t="s">
        <v>17</v>
      </c>
      <c r="F12" s="68" t="s">
        <v>18</v>
      </c>
      <c r="G12" s="18"/>
      <c r="H12" s="14"/>
      <c r="I12" s="14"/>
      <c r="J12" s="16" t="s">
        <v>7</v>
      </c>
      <c r="K12" s="12"/>
      <c r="L12" s="6"/>
      <c r="M12" s="6"/>
    </row>
    <row r="13" spans="1:13" x14ac:dyDescent="0.2">
      <c r="A13" s="6"/>
      <c r="B13" s="65"/>
      <c r="C13" s="13" t="s">
        <v>19</v>
      </c>
      <c r="D13" s="13"/>
      <c r="E13" s="52">
        <v>250</v>
      </c>
      <c r="F13" s="71">
        <f>IF(E13,E13*12,"")</f>
        <v>3000</v>
      </c>
      <c r="G13" s="12"/>
      <c r="H13" s="14"/>
      <c r="I13" s="14"/>
      <c r="J13" s="16" t="s">
        <v>9</v>
      </c>
      <c r="K13" s="12"/>
      <c r="L13" s="6"/>
      <c r="M13" s="6"/>
    </row>
    <row r="14" spans="1:13" x14ac:dyDescent="0.2">
      <c r="A14" s="6"/>
      <c r="B14" s="66"/>
      <c r="C14" s="14" t="s">
        <v>20</v>
      </c>
      <c r="D14" s="14"/>
      <c r="E14" s="52">
        <v>200</v>
      </c>
      <c r="F14" s="71">
        <f>IF(E14,E14*12,"")</f>
        <v>2400</v>
      </c>
      <c r="G14" s="18"/>
      <c r="H14" s="23"/>
      <c r="I14" s="15"/>
      <c r="J14" s="59">
        <f>IF(E17,E9,"")</f>
        <v>65250</v>
      </c>
      <c r="K14" s="12"/>
      <c r="L14" s="6"/>
      <c r="M14" s="6"/>
    </row>
    <row r="15" spans="1:13" x14ac:dyDescent="0.2">
      <c r="A15" s="6"/>
      <c r="B15" s="66"/>
      <c r="C15" s="14" t="s">
        <v>21</v>
      </c>
      <c r="D15" s="14"/>
      <c r="E15" s="52"/>
      <c r="F15" s="71" t="str">
        <f>IF(E15,E15*12,"")</f>
        <v/>
      </c>
      <c r="G15" s="12"/>
      <c r="H15" s="22" t="str">
        <f>"x "&amp;FIXED(J30,2)</f>
        <v>x 0.36</v>
      </c>
      <c r="I15" s="15" t="s">
        <v>12</v>
      </c>
      <c r="J15" s="57">
        <f>IF(F17,J14*J30,"")</f>
        <v>23490</v>
      </c>
      <c r="K15" s="12"/>
      <c r="L15" s="6"/>
      <c r="M15" s="6"/>
    </row>
    <row r="16" spans="1:13" ht="12" customHeight="1" thickBot="1" x14ac:dyDescent="0.25">
      <c r="A16" s="6"/>
      <c r="B16" s="66"/>
      <c r="C16" s="17" t="s">
        <v>21</v>
      </c>
      <c r="D16" s="17"/>
      <c r="E16" s="53"/>
      <c r="F16" s="71" t="str">
        <f>IF(E16,E16*12,"")</f>
        <v/>
      </c>
      <c r="G16" s="12"/>
      <c r="H16" s="22" t="s">
        <v>14</v>
      </c>
      <c r="I16" s="15" t="s">
        <v>12</v>
      </c>
      <c r="J16" s="60">
        <f>IF(J15,J15/12,"")</f>
        <v>1957.5</v>
      </c>
      <c r="K16" s="12"/>
      <c r="L16" s="6"/>
      <c r="M16" s="6"/>
    </row>
    <row r="17" spans="1:13" ht="14.25" thickTop="1" thickBot="1" x14ac:dyDescent="0.25">
      <c r="A17" s="6"/>
      <c r="B17" s="67"/>
      <c r="C17" s="64" t="s">
        <v>22</v>
      </c>
      <c r="D17" s="21"/>
      <c r="E17" s="55">
        <f>SUM(E13:E16)</f>
        <v>450</v>
      </c>
      <c r="F17" s="72">
        <f>IF(OR(F13,F14,F15,F16),SUM(F13:F16),"")</f>
        <v>5400</v>
      </c>
      <c r="G17" s="12"/>
      <c r="H17" s="14"/>
      <c r="I17" s="14"/>
      <c r="J17" s="58">
        <f>IF(E17,J16-E17,J9)</f>
        <v>1507.5</v>
      </c>
      <c r="K17" s="12"/>
      <c r="L17" s="6"/>
      <c r="M17" s="6"/>
    </row>
    <row r="18" spans="1:13" x14ac:dyDescent="0.2">
      <c r="A18" s="6"/>
      <c r="B18" s="6"/>
      <c r="C18" s="12"/>
      <c r="D18" s="12"/>
      <c r="E18" s="12"/>
      <c r="F18" s="12"/>
      <c r="G18" s="18"/>
      <c r="H18" s="23"/>
      <c r="I18" s="14"/>
      <c r="J18" s="14"/>
      <c r="K18" s="12"/>
      <c r="L18" s="6"/>
      <c r="M18" s="6"/>
    </row>
    <row r="19" spans="1:13" x14ac:dyDescent="0.2">
      <c r="A19" s="6"/>
      <c r="B19" s="6"/>
      <c r="C19" s="12"/>
      <c r="D19" s="12"/>
      <c r="E19" s="12"/>
      <c r="F19" s="12"/>
      <c r="G19" s="18"/>
      <c r="H19" s="23"/>
      <c r="I19" s="14"/>
      <c r="J19" s="14"/>
      <c r="K19" s="12"/>
      <c r="L19" s="6"/>
      <c r="M19" s="6"/>
    </row>
    <row r="20" spans="1:13" x14ac:dyDescent="0.2">
      <c r="A20" s="6"/>
      <c r="B20" s="6"/>
      <c r="C20" s="12"/>
      <c r="D20" s="12"/>
      <c r="E20" s="12"/>
      <c r="F20" s="12"/>
      <c r="G20" s="18"/>
      <c r="H20" s="23"/>
      <c r="I20" s="14"/>
      <c r="J20" s="14"/>
      <c r="K20" s="12"/>
      <c r="L20" s="6"/>
      <c r="M20" s="6"/>
    </row>
    <row r="21" spans="1:13" x14ac:dyDescent="0.2">
      <c r="A21" s="6"/>
      <c r="B21" s="6"/>
      <c r="C21" s="12"/>
      <c r="D21" s="12"/>
      <c r="E21" s="12"/>
      <c r="F21" s="12"/>
      <c r="G21" s="18"/>
      <c r="H21" s="23"/>
      <c r="I21" s="14"/>
      <c r="J21" s="14"/>
      <c r="K21" s="12"/>
      <c r="L21" s="6"/>
      <c r="M21" s="6"/>
    </row>
    <row r="22" spans="1:13" x14ac:dyDescent="0.2">
      <c r="A22" s="6"/>
      <c r="B22" s="6"/>
      <c r="C22" s="12"/>
      <c r="D22" s="12"/>
      <c r="E22" s="12"/>
      <c r="F22" s="12"/>
      <c r="G22" s="18"/>
      <c r="H22" s="23"/>
      <c r="I22" s="14"/>
      <c r="J22" s="14"/>
      <c r="K22" s="12"/>
      <c r="L22" s="6"/>
      <c r="M22" s="6"/>
    </row>
    <row r="23" spans="1:13" x14ac:dyDescent="0.2">
      <c r="A23" s="6"/>
      <c r="B23" s="6"/>
      <c r="C23" s="12"/>
      <c r="D23" s="12"/>
      <c r="E23" s="12"/>
      <c r="F23" s="12"/>
      <c r="G23" s="18"/>
      <c r="H23" s="23"/>
      <c r="I23" s="14"/>
      <c r="J23" s="14"/>
      <c r="K23" s="12"/>
      <c r="L23" s="6"/>
      <c r="M23" s="6"/>
    </row>
    <row r="24" spans="1:13" x14ac:dyDescent="0.2">
      <c r="A24" s="6"/>
      <c r="B24" s="6"/>
      <c r="C24" s="12"/>
      <c r="D24" s="12"/>
      <c r="E24" s="12"/>
      <c r="F24" s="12"/>
      <c r="G24" s="18"/>
      <c r="H24" s="23"/>
      <c r="I24" s="14"/>
      <c r="J24" s="14"/>
      <c r="K24" s="12"/>
      <c r="L24" s="6"/>
      <c r="M24" s="6"/>
    </row>
    <row r="25" spans="1:13" x14ac:dyDescent="0.2">
      <c r="A25" s="6"/>
      <c r="B25" s="6"/>
      <c r="C25" s="12"/>
      <c r="D25" s="12"/>
      <c r="E25" s="12"/>
      <c r="F25" s="12"/>
      <c r="G25" s="18"/>
      <c r="H25" s="23"/>
      <c r="I25" s="14"/>
      <c r="J25" s="14"/>
      <c r="K25" s="12"/>
      <c r="L25" s="6"/>
      <c r="M25" s="6"/>
    </row>
    <row r="26" spans="1:13" x14ac:dyDescent="0.2">
      <c r="A26" s="6"/>
      <c r="B26" s="6"/>
      <c r="C26" s="12"/>
      <c r="D26" s="12"/>
      <c r="E26" s="12"/>
      <c r="F26" s="12"/>
      <c r="G26" s="18"/>
      <c r="H26" s="23"/>
      <c r="I26" s="14"/>
      <c r="J26" s="14"/>
      <c r="K26" s="12"/>
      <c r="L26" s="6"/>
      <c r="M26" s="6"/>
    </row>
    <row r="27" spans="1:13" x14ac:dyDescent="0.2">
      <c r="A27" s="6"/>
      <c r="B27" s="6"/>
      <c r="C27" s="26"/>
      <c r="D27" s="14"/>
      <c r="E27" s="14"/>
      <c r="F27" s="15"/>
      <c r="G27" s="23"/>
      <c r="H27" s="14"/>
      <c r="I27" s="14"/>
      <c r="J27" s="14"/>
      <c r="K27" s="14"/>
      <c r="L27" s="6"/>
      <c r="M27" s="6"/>
    </row>
    <row r="28" spans="1:13" x14ac:dyDescent="0.2">
      <c r="A28" s="6"/>
      <c r="B28" s="75"/>
      <c r="C28" s="27"/>
      <c r="D28" s="27"/>
      <c r="E28" s="27"/>
      <c r="F28" s="27"/>
      <c r="G28" s="27"/>
      <c r="H28" s="27"/>
      <c r="I28" s="27"/>
      <c r="J28" s="27"/>
      <c r="K28" s="35"/>
      <c r="L28" s="76"/>
      <c r="M28" s="6"/>
    </row>
    <row r="29" spans="1:13" x14ac:dyDescent="0.2">
      <c r="A29" s="6"/>
      <c r="B29" s="76"/>
      <c r="C29" s="14"/>
      <c r="D29" s="14"/>
      <c r="E29" s="73"/>
      <c r="F29" s="81" t="s">
        <v>23</v>
      </c>
      <c r="G29" s="81"/>
      <c r="H29" s="81"/>
      <c r="I29" s="82"/>
      <c r="J29" s="80">
        <v>0.28000000000000003</v>
      </c>
      <c r="K29" s="38"/>
      <c r="L29" s="76"/>
      <c r="M29" s="6"/>
    </row>
    <row r="30" spans="1:13" ht="13.5" thickBot="1" x14ac:dyDescent="0.25">
      <c r="A30" s="6"/>
      <c r="B30" s="76"/>
      <c r="C30" s="14"/>
      <c r="D30" s="14"/>
      <c r="E30" s="73"/>
      <c r="F30" s="81" t="s">
        <v>24</v>
      </c>
      <c r="G30" s="81"/>
      <c r="H30" s="81"/>
      <c r="I30" s="82"/>
      <c r="J30" s="63">
        <v>0.36</v>
      </c>
      <c r="K30" s="38"/>
      <c r="L30" s="76"/>
      <c r="M30" s="6"/>
    </row>
    <row r="31" spans="1:13" ht="14.25" thickTop="1" thickBot="1" x14ac:dyDescent="0.25">
      <c r="A31" s="6"/>
      <c r="B31" s="76"/>
      <c r="C31" s="14"/>
      <c r="D31" s="74"/>
      <c r="E31" s="83" t="s">
        <v>25</v>
      </c>
      <c r="F31" s="83"/>
      <c r="G31" s="83"/>
      <c r="H31" s="83"/>
      <c r="I31" s="84"/>
      <c r="J31" s="61">
        <f>IF(OR(J9,J17),MIN(J9,J17),"")</f>
        <v>1507.5</v>
      </c>
      <c r="K31" s="38"/>
      <c r="L31" s="76"/>
      <c r="M31" s="6"/>
    </row>
    <row r="32" spans="1:13" x14ac:dyDescent="0.2">
      <c r="A32" s="6"/>
      <c r="B32" s="76"/>
      <c r="C32" s="31"/>
      <c r="D32" s="31"/>
      <c r="E32" s="31"/>
      <c r="F32" s="31"/>
      <c r="G32" s="31"/>
      <c r="H32" s="31"/>
      <c r="I32" s="31"/>
      <c r="J32" s="31"/>
      <c r="K32" s="38"/>
      <c r="L32" s="76"/>
      <c r="M32" s="6"/>
    </row>
    <row r="33" spans="1:13" ht="10.5" customHeight="1" x14ac:dyDescent="0.2">
      <c r="A33" s="6"/>
      <c r="B33" s="77"/>
      <c r="C33" s="32"/>
      <c r="D33" s="17"/>
      <c r="E33" s="33"/>
      <c r="F33" s="33"/>
      <c r="G33" s="33"/>
      <c r="H33" s="33"/>
      <c r="I33" s="33"/>
      <c r="J33" s="33"/>
      <c r="K33" s="49"/>
      <c r="L33" s="76"/>
      <c r="M33" s="6"/>
    </row>
    <row r="34" spans="1:13" ht="10.5" customHeight="1" x14ac:dyDescent="0.2">
      <c r="A34" s="6"/>
      <c r="B34" s="6"/>
      <c r="C34" s="14"/>
      <c r="D34" s="14"/>
      <c r="E34" s="15"/>
      <c r="F34" s="15"/>
      <c r="G34" s="15"/>
      <c r="H34" s="15"/>
      <c r="I34" s="15"/>
      <c r="J34" s="15"/>
      <c r="K34" s="14"/>
      <c r="L34" s="6"/>
      <c r="M34" s="6"/>
    </row>
    <row r="35" spans="1:13" ht="10.5" customHeight="1" x14ac:dyDescent="0.2">
      <c r="A35" s="6"/>
      <c r="B35" s="6"/>
      <c r="C35" s="14"/>
      <c r="D35" s="14"/>
      <c r="E35" s="15"/>
      <c r="F35" s="15"/>
      <c r="G35" s="15"/>
      <c r="H35" s="15"/>
      <c r="I35" s="15"/>
      <c r="J35" s="15"/>
      <c r="K35" s="14"/>
      <c r="L35" s="6"/>
      <c r="M35" s="6"/>
    </row>
    <row r="36" spans="1:13" ht="10.5" customHeight="1" x14ac:dyDescent="0.2">
      <c r="A36" s="6"/>
      <c r="B36" s="6"/>
      <c r="C36" s="14"/>
      <c r="D36" s="14"/>
      <c r="E36" s="15"/>
      <c r="F36" s="15"/>
      <c r="G36" s="15"/>
      <c r="H36" s="15"/>
      <c r="I36" s="15"/>
      <c r="J36" s="15"/>
      <c r="K36" s="14"/>
      <c r="L36" s="6"/>
      <c r="M36" s="6"/>
    </row>
    <row r="37" spans="1:13" ht="10.5" customHeight="1" x14ac:dyDescent="0.2">
      <c r="A37" s="6"/>
      <c r="B37" s="6"/>
      <c r="C37" s="14"/>
      <c r="D37" s="14"/>
      <c r="E37" s="15"/>
      <c r="F37" s="15"/>
      <c r="G37" s="15"/>
      <c r="H37" s="15"/>
      <c r="I37" s="15"/>
      <c r="J37" s="15"/>
      <c r="K37" s="14"/>
      <c r="L37" s="6"/>
      <c r="M37" s="6"/>
    </row>
    <row r="38" spans="1:13" ht="10.5" customHeight="1" x14ac:dyDescent="0.2">
      <c r="A38" s="6"/>
      <c r="B38" s="6"/>
      <c r="C38" s="14"/>
      <c r="D38" s="14"/>
      <c r="E38" s="15"/>
      <c r="F38" s="15"/>
      <c r="G38" s="15"/>
      <c r="H38" s="15"/>
      <c r="I38" s="15"/>
      <c r="J38" s="15"/>
      <c r="K38" s="14"/>
      <c r="L38" s="6"/>
      <c r="M38" s="6"/>
    </row>
    <row r="39" spans="1:13" ht="10.5" customHeight="1" x14ac:dyDescent="0.2">
      <c r="A39" s="6"/>
      <c r="B39" s="6"/>
      <c r="C39" s="14"/>
      <c r="D39" s="14"/>
      <c r="E39" s="15"/>
      <c r="F39" s="15"/>
      <c r="G39" s="15"/>
      <c r="H39" s="15"/>
      <c r="I39" s="15"/>
      <c r="J39" s="15"/>
      <c r="K39" s="14"/>
      <c r="L39" s="6"/>
      <c r="M39" s="6"/>
    </row>
    <row r="40" spans="1:13" ht="10.5" customHeight="1" x14ac:dyDescent="0.2">
      <c r="A40" s="6"/>
      <c r="B40" s="6"/>
      <c r="C40" s="14"/>
      <c r="D40" s="14"/>
      <c r="E40" s="15"/>
      <c r="F40" s="15"/>
      <c r="G40" s="15"/>
      <c r="H40" s="15"/>
      <c r="I40" s="15"/>
      <c r="J40" s="15"/>
      <c r="K40" s="14"/>
      <c r="L40" s="6"/>
      <c r="M40" s="6"/>
    </row>
    <row r="41" spans="1:13" ht="10.5" customHeight="1" x14ac:dyDescent="0.2">
      <c r="A41" s="6"/>
      <c r="B41" s="6"/>
      <c r="C41" s="14"/>
      <c r="D41" s="14"/>
      <c r="E41" s="15"/>
      <c r="F41" s="15"/>
      <c r="G41" s="15"/>
      <c r="H41" s="15"/>
      <c r="I41" s="15"/>
      <c r="J41" s="15"/>
      <c r="K41" s="14"/>
      <c r="L41" s="6"/>
      <c r="M41" s="6"/>
    </row>
    <row r="42" spans="1:13" ht="10.5" customHeight="1" x14ac:dyDescent="0.2">
      <c r="A42" s="6"/>
      <c r="B42" s="6"/>
      <c r="C42" s="14"/>
      <c r="D42" s="14"/>
      <c r="E42" s="15"/>
      <c r="F42" s="15"/>
      <c r="G42" s="15"/>
      <c r="H42" s="15"/>
      <c r="I42" s="15"/>
      <c r="J42" s="15"/>
      <c r="K42" s="14"/>
      <c r="L42" s="6"/>
      <c r="M42" s="6"/>
    </row>
    <row r="43" spans="1:13" ht="10.5" customHeight="1" x14ac:dyDescent="0.2">
      <c r="A43" s="6"/>
      <c r="B43" s="6"/>
      <c r="C43" s="14"/>
      <c r="D43" s="14"/>
      <c r="E43" s="15"/>
      <c r="F43" s="15"/>
      <c r="G43" s="15"/>
      <c r="H43" s="15"/>
      <c r="I43" s="15"/>
      <c r="J43" s="15"/>
      <c r="K43" s="14"/>
      <c r="L43" s="6"/>
      <c r="M43" s="6"/>
    </row>
    <row r="44" spans="1:13" ht="18" customHeight="1" x14ac:dyDescent="0.2">
      <c r="A44" s="6"/>
      <c r="B44" s="6"/>
      <c r="C44" s="17"/>
      <c r="D44" s="14"/>
      <c r="E44" s="14"/>
      <c r="F44" s="14"/>
      <c r="G44" s="14"/>
      <c r="H44" s="14"/>
      <c r="I44" s="14"/>
      <c r="J44" s="14"/>
      <c r="K44" s="14"/>
      <c r="L44" s="6"/>
      <c r="M44" s="6"/>
    </row>
    <row r="45" spans="1:13" s="9" customFormat="1" ht="18" customHeight="1" x14ac:dyDescent="0.2">
      <c r="A45" s="14"/>
      <c r="B45" s="14"/>
      <c r="C45" s="6"/>
      <c r="D45" s="14"/>
      <c r="E45" s="15"/>
      <c r="F45" s="15"/>
      <c r="G45" s="14"/>
      <c r="H45" s="14"/>
      <c r="I45" s="14"/>
      <c r="J45" s="14"/>
      <c r="K45" s="14"/>
      <c r="L45" s="14"/>
      <c r="M45" s="14"/>
    </row>
    <row r="46" spans="1:13" s="9" customFormat="1" x14ac:dyDescent="0.2">
      <c r="A46" s="14"/>
      <c r="B46" s="28"/>
      <c r="C46" s="36"/>
      <c r="D46" s="27"/>
      <c r="E46" s="37"/>
      <c r="F46" s="37"/>
      <c r="G46" s="27"/>
      <c r="H46" s="27"/>
      <c r="I46" s="27"/>
      <c r="J46" s="27"/>
      <c r="K46" s="35"/>
      <c r="L46" s="30"/>
      <c r="M46" s="14"/>
    </row>
    <row r="47" spans="1:13" s="9" customFormat="1" ht="13.5" thickBot="1" x14ac:dyDescent="0.25">
      <c r="A47" s="14"/>
      <c r="B47" s="30"/>
      <c r="C47" s="6"/>
      <c r="D47" s="14"/>
      <c r="E47" s="14"/>
      <c r="F47" s="15"/>
      <c r="G47" s="14"/>
      <c r="H47" s="14"/>
      <c r="I47" s="14"/>
      <c r="J47" s="14"/>
      <c r="K47" s="38"/>
      <c r="L47" s="30"/>
      <c r="M47" s="14"/>
    </row>
    <row r="48" spans="1:13" s="9" customFormat="1" ht="13.5" thickTop="1" thickBot="1" x14ac:dyDescent="0.25">
      <c r="A48" s="14"/>
      <c r="B48" s="78" t="s">
        <v>41</v>
      </c>
      <c r="E48" s="39"/>
      <c r="F48" s="14"/>
      <c r="G48" s="14"/>
      <c r="H48" s="23"/>
      <c r="I48" s="40" t="s">
        <v>26</v>
      </c>
      <c r="J48" s="61">
        <f>IF(J31,J31,"")</f>
        <v>1507.5</v>
      </c>
      <c r="K48" s="38"/>
      <c r="L48" s="30"/>
      <c r="M48" s="14"/>
    </row>
    <row r="49" spans="1:13" s="9" customFormat="1" ht="12" x14ac:dyDescent="0.2">
      <c r="A49" s="14"/>
      <c r="B49" s="78" t="s">
        <v>40</v>
      </c>
      <c r="E49" s="39"/>
      <c r="F49" s="14"/>
      <c r="G49" s="14"/>
      <c r="H49" s="14"/>
      <c r="I49" s="29" t="s">
        <v>27</v>
      </c>
      <c r="J49" s="52">
        <v>100</v>
      </c>
      <c r="K49" s="38"/>
      <c r="L49" s="30"/>
      <c r="M49" s="14"/>
    </row>
    <row r="50" spans="1:13" s="9" customFormat="1" ht="12" x14ac:dyDescent="0.2">
      <c r="A50" s="14"/>
      <c r="B50" s="79" t="s">
        <v>39</v>
      </c>
      <c r="E50" s="41"/>
      <c r="F50" s="14"/>
      <c r="G50" s="14"/>
      <c r="H50" s="14"/>
      <c r="I50" s="40" t="s">
        <v>28</v>
      </c>
      <c r="J50" s="52">
        <v>75</v>
      </c>
      <c r="K50" s="38"/>
      <c r="L50" s="30"/>
      <c r="M50" s="14"/>
    </row>
    <row r="51" spans="1:13" s="9" customFormat="1" ht="12" x14ac:dyDescent="0.2">
      <c r="A51" s="14"/>
      <c r="B51" s="78" t="s">
        <v>38</v>
      </c>
      <c r="E51" s="39"/>
      <c r="F51" s="14"/>
      <c r="G51" s="14"/>
      <c r="H51" s="14"/>
      <c r="I51" s="29" t="s">
        <v>34</v>
      </c>
      <c r="J51" s="52">
        <v>125</v>
      </c>
      <c r="K51" s="38"/>
      <c r="L51" s="30"/>
      <c r="M51" s="14"/>
    </row>
    <row r="52" spans="1:13" s="9" customFormat="1" ht="12" x14ac:dyDescent="0.2">
      <c r="A52" s="14"/>
      <c r="B52" s="79" t="s">
        <v>32</v>
      </c>
      <c r="E52" s="41"/>
      <c r="F52" s="14"/>
      <c r="G52" s="23"/>
      <c r="H52" s="14"/>
      <c r="I52" s="29" t="s">
        <v>35</v>
      </c>
      <c r="J52" s="63">
        <v>8.25</v>
      </c>
      <c r="K52" s="38"/>
      <c r="L52" s="30"/>
      <c r="M52" s="14"/>
    </row>
    <row r="53" spans="1:13" s="9" customFormat="1" thickBot="1" x14ac:dyDescent="0.25">
      <c r="A53" s="14"/>
      <c r="B53" s="78" t="s">
        <v>37</v>
      </c>
      <c r="E53" s="39"/>
      <c r="F53" s="14"/>
      <c r="G53" s="23"/>
      <c r="H53" s="14"/>
      <c r="I53" s="29" t="s">
        <v>29</v>
      </c>
      <c r="J53" s="42">
        <v>30</v>
      </c>
      <c r="K53" s="38"/>
      <c r="L53" s="30"/>
      <c r="M53" s="14"/>
    </row>
    <row r="54" spans="1:13" s="9" customFormat="1" ht="13.5" thickTop="1" thickBot="1" x14ac:dyDescent="0.25">
      <c r="A54" s="14"/>
      <c r="B54" s="78" t="s">
        <v>36</v>
      </c>
      <c r="E54" s="39"/>
      <c r="F54" s="14"/>
      <c r="G54" s="14"/>
      <c r="H54" s="14"/>
      <c r="I54" s="29" t="s">
        <v>30</v>
      </c>
      <c r="J54" s="62">
        <f>IF(J31,J31-SUM(J49:J51),"")</f>
        <v>1207.5</v>
      </c>
      <c r="K54" s="38"/>
      <c r="L54" s="30"/>
      <c r="M54" s="14"/>
    </row>
    <row r="55" spans="1:13" s="9" customFormat="1" thickBot="1" x14ac:dyDescent="0.25">
      <c r="A55" s="14"/>
      <c r="B55" s="78" t="s">
        <v>33</v>
      </c>
      <c r="E55" s="43"/>
      <c r="F55" s="15"/>
      <c r="G55" s="23"/>
      <c r="H55" s="14"/>
      <c r="I55" s="14"/>
      <c r="J55" s="44"/>
      <c r="K55" s="38"/>
      <c r="L55" s="30"/>
      <c r="M55" s="14"/>
    </row>
    <row r="56" spans="1:13" s="9" customFormat="1" ht="14.25" thickTop="1" thickBot="1" x14ac:dyDescent="0.25">
      <c r="A56" s="14"/>
      <c r="B56" s="30"/>
      <c r="C56" s="6"/>
      <c r="D56" s="45"/>
      <c r="E56" s="46"/>
      <c r="F56" s="47"/>
      <c r="G56" s="48"/>
      <c r="H56" s="47"/>
      <c r="I56" s="40" t="s">
        <v>31</v>
      </c>
      <c r="J56" s="61">
        <f>IF(AND(J48,J52,J53),PV(J52/100/12,J53*12,-J54),"")</f>
        <v>160728.56073849232</v>
      </c>
      <c r="K56" s="38"/>
      <c r="L56" s="30"/>
      <c r="M56" s="14"/>
    </row>
    <row r="57" spans="1:13" s="9" customFormat="1" x14ac:dyDescent="0.2">
      <c r="A57" s="14"/>
      <c r="B57" s="34"/>
      <c r="C57" s="50"/>
      <c r="D57" s="17"/>
      <c r="E57" s="17"/>
      <c r="F57" s="17"/>
      <c r="G57" s="17"/>
      <c r="H57" s="51"/>
      <c r="I57" s="17"/>
      <c r="J57" s="17"/>
      <c r="K57" s="49"/>
      <c r="L57" s="30"/>
      <c r="M57" s="14"/>
    </row>
  </sheetData>
  <mergeCells count="3">
    <mergeCell ref="F29:I29"/>
    <mergeCell ref="F30:I30"/>
    <mergeCell ref="E31:I31"/>
  </mergeCells>
  <phoneticPr fontId="0" type="noConversion"/>
  <printOptions horizontalCentered="1"/>
  <pageMargins left="0.78740157480314965" right="0.78740157480314965" top="0.74803149606299213" bottom="0.74803149606299213" header="0.51181102362204722" footer="0.74803149606299213"/>
  <pageSetup paperSize="9" scale="88" orientation="landscape" horizontalDpi="4294967293" r:id="rId1"/>
  <headerFooter alignWithMargins="0"/>
  <ignoredErrors>
    <ignoredError sqref="J54"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e5d022ff-4ce9-4922-b5a4-f245e35e2aac">false</MarketSpecific>
    <ApprovalStatus xmlns="e5d022ff-4ce9-4922-b5a4-f245e35e2aac">InProgress</ApprovalStatus>
    <LocComments xmlns="e5d022ff-4ce9-4922-b5a4-f245e35e2aac" xsi:nil="true"/>
    <DirectSourceMarket xmlns="e5d022ff-4ce9-4922-b5a4-f245e35e2aac">english</DirectSourceMarket>
    <ThumbnailAssetId xmlns="e5d022ff-4ce9-4922-b5a4-f245e35e2aac" xsi:nil="true"/>
    <PrimaryImageGen xmlns="e5d022ff-4ce9-4922-b5a4-f245e35e2aac">true</PrimaryImageGen>
    <LegacyData xmlns="e5d022ff-4ce9-4922-b5a4-f245e35e2aac" xsi:nil="true"/>
    <TPFriendlyName xmlns="e5d022ff-4ce9-4922-b5a4-f245e35e2aac" xsi:nil="true"/>
    <NumericId xmlns="e5d022ff-4ce9-4922-b5a4-f245e35e2aac" xsi:nil="true"/>
    <LocRecommendedHandoff xmlns="e5d022ff-4ce9-4922-b5a4-f245e35e2aac" xsi:nil="true"/>
    <BlockPublish xmlns="e5d022ff-4ce9-4922-b5a4-f245e35e2aac">false</BlockPublish>
    <BusinessGroup xmlns="e5d022ff-4ce9-4922-b5a4-f245e35e2aac" xsi:nil="true"/>
    <OpenTemplate xmlns="e5d022ff-4ce9-4922-b5a4-f245e35e2aac">true</OpenTemplate>
    <SourceTitle xmlns="e5d022ff-4ce9-4922-b5a4-f245e35e2aac">Mortgage qualification worksheet</SourceTitle>
    <APEditor xmlns="e5d022ff-4ce9-4922-b5a4-f245e35e2aac">
      <UserInfo>
        <DisplayName/>
        <AccountId xsi:nil="true"/>
        <AccountType/>
      </UserInfo>
    </APEditor>
    <UALocComments xmlns="e5d022ff-4ce9-4922-b5a4-f245e35e2aac">2007 Template UpLeveling Do Not HandOff</UALocComments>
    <IntlLangReviewDate xmlns="e5d022ff-4ce9-4922-b5a4-f245e35e2aac" xsi:nil="true"/>
    <PublishStatusLookup xmlns="e5d022ff-4ce9-4922-b5a4-f245e35e2aac">
      <Value>447075</Value>
      <Value>447079</Value>
    </PublishStatusLookup>
    <ParentAssetId xmlns="e5d022ff-4ce9-4922-b5a4-f245e35e2aac" xsi:nil="true"/>
    <FeatureTagsTaxHTField0 xmlns="e5d022ff-4ce9-4922-b5a4-f245e35e2aac">
      <Terms xmlns="http://schemas.microsoft.com/office/infopath/2007/PartnerControls"/>
    </FeatureTagsTaxHTField0>
    <MachineTranslated xmlns="e5d022ff-4ce9-4922-b5a4-f245e35e2aac">false</MachineTranslated>
    <Providers xmlns="e5d022ff-4ce9-4922-b5a4-f245e35e2aac" xsi:nil="true"/>
    <OriginalSourceMarket xmlns="e5d022ff-4ce9-4922-b5a4-f245e35e2aac">english</OriginalSourceMarket>
    <APDescription xmlns="e5d022ff-4ce9-4922-b5a4-f245e35e2aac" xsi:nil="true"/>
    <ContentItem xmlns="e5d022ff-4ce9-4922-b5a4-f245e35e2aac" xsi:nil="true"/>
    <ClipArtFilename xmlns="e5d022ff-4ce9-4922-b5a4-f245e35e2aac" xsi:nil="true"/>
    <TPInstallLocation xmlns="e5d022ff-4ce9-4922-b5a4-f245e35e2aac" xsi:nil="true"/>
    <TimesCloned xmlns="e5d022ff-4ce9-4922-b5a4-f245e35e2aac" xsi:nil="true"/>
    <PublishTargets xmlns="e5d022ff-4ce9-4922-b5a4-f245e35e2aac">OfficeOnline,OfficeOnlineVNext</PublishTargets>
    <AcquiredFrom xmlns="e5d022ff-4ce9-4922-b5a4-f245e35e2aac">Internal MS</AcquiredFrom>
    <AssetStart xmlns="e5d022ff-4ce9-4922-b5a4-f245e35e2aac">2012-02-15T20:38:00+00:00</AssetStart>
    <FriendlyTitle xmlns="e5d022ff-4ce9-4922-b5a4-f245e35e2aac" xsi:nil="true"/>
    <Provider xmlns="e5d022ff-4ce9-4922-b5a4-f245e35e2aac" xsi:nil="true"/>
    <LastHandOff xmlns="e5d022ff-4ce9-4922-b5a4-f245e35e2aac" xsi:nil="true"/>
    <Manager xmlns="e5d022ff-4ce9-4922-b5a4-f245e35e2aac" xsi:nil="true"/>
    <UALocRecommendation xmlns="e5d022ff-4ce9-4922-b5a4-f245e35e2aac">Localize</UALocRecommendation>
    <ArtSampleDocs xmlns="e5d022ff-4ce9-4922-b5a4-f245e35e2aac" xsi:nil="true"/>
    <UACurrentWords xmlns="e5d022ff-4ce9-4922-b5a4-f245e35e2aac" xsi:nil="true"/>
    <TPClientViewer xmlns="e5d022ff-4ce9-4922-b5a4-f245e35e2aac" xsi:nil="true"/>
    <TemplateStatus xmlns="e5d022ff-4ce9-4922-b5a4-f245e35e2aac">Complete</TemplateStatus>
    <ShowIn xmlns="e5d022ff-4ce9-4922-b5a4-f245e35e2aac">Show everywhere</ShowIn>
    <CSXHash xmlns="e5d022ff-4ce9-4922-b5a4-f245e35e2aac" xsi:nil="true"/>
    <Downloads xmlns="e5d022ff-4ce9-4922-b5a4-f245e35e2aac">0</Downloads>
    <VoteCount xmlns="e5d022ff-4ce9-4922-b5a4-f245e35e2aac" xsi:nil="true"/>
    <OOCacheId xmlns="e5d022ff-4ce9-4922-b5a4-f245e35e2aac" xsi:nil="true"/>
    <IsDeleted xmlns="e5d022ff-4ce9-4922-b5a4-f245e35e2aac">false</IsDeleted>
    <InternalTagsTaxHTField0 xmlns="e5d022ff-4ce9-4922-b5a4-f245e35e2aac">
      <Terms xmlns="http://schemas.microsoft.com/office/infopath/2007/PartnerControls"/>
    </InternalTagsTaxHTField0>
    <UANotes xmlns="e5d022ff-4ce9-4922-b5a4-f245e35e2aac">2003 to 2007 conversion</UANotes>
    <AssetExpire xmlns="e5d022ff-4ce9-4922-b5a4-f245e35e2aac">2035-01-01T08:00:00+00:00</AssetExpire>
    <CSXSubmissionMarket xmlns="e5d022ff-4ce9-4922-b5a4-f245e35e2aac" xsi:nil="true"/>
    <DSATActionTaken xmlns="e5d022ff-4ce9-4922-b5a4-f245e35e2aac" xsi:nil="true"/>
    <SubmitterId xmlns="e5d022ff-4ce9-4922-b5a4-f245e35e2aac" xsi:nil="true"/>
    <EditorialTags xmlns="e5d022ff-4ce9-4922-b5a4-f245e35e2aac" xsi:nil="true"/>
    <TPExecutable xmlns="e5d022ff-4ce9-4922-b5a4-f245e35e2aac" xsi:nil="true"/>
    <CSXSubmissionDate xmlns="e5d022ff-4ce9-4922-b5a4-f245e35e2aac" xsi:nil="true"/>
    <CSXUpdate xmlns="e5d022ff-4ce9-4922-b5a4-f245e35e2aac">false</CSXUpdate>
    <AssetType xmlns="e5d022ff-4ce9-4922-b5a4-f245e35e2aac">TP</AssetType>
    <ApprovalLog xmlns="e5d022ff-4ce9-4922-b5a4-f245e35e2aac" xsi:nil="true"/>
    <BugNumber xmlns="e5d022ff-4ce9-4922-b5a4-f245e35e2aac" xsi:nil="true"/>
    <OriginAsset xmlns="e5d022ff-4ce9-4922-b5a4-f245e35e2aac" xsi:nil="true"/>
    <TPComponent xmlns="e5d022ff-4ce9-4922-b5a4-f245e35e2aac" xsi:nil="true"/>
    <Milestone xmlns="e5d022ff-4ce9-4922-b5a4-f245e35e2aac" xsi:nil="true"/>
    <RecommendationsModifier xmlns="e5d022ff-4ce9-4922-b5a4-f245e35e2aac" xsi:nil="true"/>
    <AssetId xmlns="e5d022ff-4ce9-4922-b5a4-f245e35e2aac">TP102829718</AssetId>
    <PolicheckWords xmlns="e5d022ff-4ce9-4922-b5a4-f245e35e2aac" xsi:nil="true"/>
    <TPLaunchHelpLink xmlns="e5d022ff-4ce9-4922-b5a4-f245e35e2aac" xsi:nil="true"/>
    <IntlLocPriority xmlns="e5d022ff-4ce9-4922-b5a4-f245e35e2aac" xsi:nil="true"/>
    <TPApplication xmlns="e5d022ff-4ce9-4922-b5a4-f245e35e2aac" xsi:nil="true"/>
    <IntlLangReviewer xmlns="e5d022ff-4ce9-4922-b5a4-f245e35e2aac" xsi:nil="true"/>
    <HandoffToMSDN xmlns="e5d022ff-4ce9-4922-b5a4-f245e35e2aac" xsi:nil="true"/>
    <PlannedPubDate xmlns="e5d022ff-4ce9-4922-b5a4-f245e35e2aac" xsi:nil="true"/>
    <CrawlForDependencies xmlns="e5d022ff-4ce9-4922-b5a4-f245e35e2aac">false</CrawlForDependencies>
    <LocLastLocAttemptVersionLookup xmlns="e5d022ff-4ce9-4922-b5a4-f245e35e2aac">825679</LocLastLocAttemptVersionLookup>
    <TrustLevel xmlns="e5d022ff-4ce9-4922-b5a4-f245e35e2aac">1 Microsoft Managed Content</TrustLevel>
    <CampaignTagsTaxHTField0 xmlns="e5d022ff-4ce9-4922-b5a4-f245e35e2aac">
      <Terms xmlns="http://schemas.microsoft.com/office/infopath/2007/PartnerControls"/>
    </CampaignTagsTaxHTField0>
    <TPNamespace xmlns="e5d022ff-4ce9-4922-b5a4-f245e35e2aac" xsi:nil="true"/>
    <TaxCatchAll xmlns="e5d022ff-4ce9-4922-b5a4-f245e35e2aac"/>
    <IsSearchable xmlns="e5d022ff-4ce9-4922-b5a4-f245e35e2aac">true</IsSearchable>
    <TemplateTemplateType xmlns="e5d022ff-4ce9-4922-b5a4-f245e35e2aac">Excel 2007 Default</TemplateTemplateType>
    <Markets xmlns="e5d022ff-4ce9-4922-b5a4-f245e35e2aac"/>
    <IntlLangReview xmlns="e5d022ff-4ce9-4922-b5a4-f245e35e2aac">false</IntlLangReview>
    <UAProjectedTotalWords xmlns="e5d022ff-4ce9-4922-b5a4-f245e35e2aac" xsi:nil="true"/>
    <OutputCachingOn xmlns="e5d022ff-4ce9-4922-b5a4-f245e35e2aac">false</OutputCachingOn>
    <LocMarketGroupTiers2 xmlns="e5d022ff-4ce9-4922-b5a4-f245e35e2aac">,t:Tier 1,t:Tier 2,t:Tier 3,</LocMarketGroupTiers2>
    <APAuthor xmlns="e5d022ff-4ce9-4922-b5a4-f245e35e2aac">
      <UserInfo>
        <DisplayName/>
        <AccountId>2721</AccountId>
        <AccountType/>
      </UserInfo>
    </APAuthor>
    <TPCommandLine xmlns="e5d022ff-4ce9-4922-b5a4-f245e35e2aac" xsi:nil="true"/>
    <LocManualTestRequired xmlns="e5d022ff-4ce9-4922-b5a4-f245e35e2aac">false</LocManualTestRequired>
    <TPAppVersion xmlns="e5d022ff-4ce9-4922-b5a4-f245e35e2aac" xsi:nil="true"/>
    <EditorialStatus xmlns="e5d022ff-4ce9-4922-b5a4-f245e35e2aac" xsi:nil="true"/>
    <LastModifiedDateTime xmlns="e5d022ff-4ce9-4922-b5a4-f245e35e2aac" xsi:nil="true"/>
    <TPLaunchHelpLinkType xmlns="e5d022ff-4ce9-4922-b5a4-f245e35e2aac">Template</TPLaunchHelpLinkType>
    <OriginalRelease xmlns="e5d022ff-4ce9-4922-b5a4-f245e35e2aac">14</OriginalRelease>
    <ScenarioTagsTaxHTField0 xmlns="e5d022ff-4ce9-4922-b5a4-f245e35e2aac">
      <Terms xmlns="http://schemas.microsoft.com/office/infopath/2007/PartnerControls"/>
    </ScenarioTagsTaxHTField0>
    <LocalizationTagsTaxHTField0 xmlns="e5d022ff-4ce9-4922-b5a4-f245e35e2aac">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ABBDC2B-702F-4434-90FF-4B31B683F25D}"/>
</file>

<file path=customXml/itemProps2.xml><?xml version="1.0" encoding="utf-8"?>
<ds:datastoreItem xmlns:ds="http://schemas.openxmlformats.org/officeDocument/2006/customXml" ds:itemID="{35F5AE34-822E-4FBE-BB28-C74475BED2A7}"/>
</file>

<file path=customXml/itemProps3.xml><?xml version="1.0" encoding="utf-8"?>
<ds:datastoreItem xmlns:ds="http://schemas.openxmlformats.org/officeDocument/2006/customXml" ds:itemID="{743FAC15-7D01-42C2-874B-93195D5611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Qualificação da hipoteca</vt:lpstr>
      <vt:lpstr>'Qualificação da hipoteca'!Print_Area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2003-06-10T16:50:00Z</cp:lastPrinted>
  <dcterms:created xsi:type="dcterms:W3CDTF">2001-02-06T18:41:43Z</dcterms:created>
  <dcterms:modified xsi:type="dcterms:W3CDTF">2012-07-13T10:36:51Z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TC010267421046</vt:lpwstr>
  </property>
  <property fmtid="{D5CDD505-2E9C-101B-9397-08002B2CF9AE}" pid="3" name="InternalTags">
    <vt:lpwstr/>
  </property>
  <property fmtid="{D5CDD505-2E9C-101B-9397-08002B2CF9AE}" pid="4" name="ContentTypeId">
    <vt:lpwstr>0x01010062057737089D604C8995D725789FFFFD0400C05BDBFCDB0BE84BA6AEC1D1A4F5E4CE</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8715200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