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SDL\O15\UA\121218 - Sep1 Excel Templates W1 LSO\1037_HEB_Excel_HOAllSep_LSO_1\Target\"/>
    </mc:Choice>
  </mc:AlternateContent>
  <bookViews>
    <workbookView xWindow="0" yWindow="0" windowWidth="0" windowHeight="0"/>
  </bookViews>
  <sheets>
    <sheet name="תקציב הוצאות" sheetId="1" r:id="rId1"/>
  </sheets>
  <definedNames>
    <definedName name="opsMin">MIN(tblOperatingExpenses[הפרש (%)])</definedName>
    <definedName name="prsMin">MIN(tblPersonnelExpenses[הפרש (%)])</definedName>
    <definedName name="כותרות_הדפסה" localSheetId="0">'תקציב הוצאות'!$27:$27</definedName>
  </definedNames>
  <calcPr calcId="152511"/>
  <webPublishing codePage="1252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4" i="1"/>
  <c r="F15" i="1"/>
  <c r="F16" i="1"/>
  <c r="E47" i="1"/>
  <c r="D47" i="1"/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G14" i="1"/>
  <c r="G15" i="1"/>
  <c r="G16" i="1"/>
  <c r="F47" i="1" l="1"/>
  <c r="G47" i="1" s="1"/>
  <c r="G28" i="1"/>
</calcChain>
</file>

<file path=xl/sharedStrings.xml><?xml version="1.0" encoding="utf-8"?>
<sst xmlns="http://schemas.openxmlformats.org/spreadsheetml/2006/main" count="40" uniqueCount="33">
  <si>
    <t>תקציב הוצאות</t>
  </si>
  <si>
    <t>קונטוסו, 2013</t>
  </si>
  <si>
    <t xml:space="preserve"> תקציב אנשי צוות</t>
  </si>
  <si>
    <t>מצב</t>
  </si>
  <si>
    <t>אנשי צוות</t>
  </si>
  <si>
    <t>תקציב</t>
  </si>
  <si>
    <t>בפועל</t>
  </si>
  <si>
    <t>הפרש (ש"ח)</t>
  </si>
  <si>
    <t>הפרש (%)</t>
  </si>
  <si>
    <t>במשרד</t>
  </si>
  <si>
    <t>חנות</t>
  </si>
  <si>
    <t>אנשי מכירות</t>
  </si>
  <si>
    <t>אחר</t>
  </si>
  <si>
    <t xml:space="preserve"> תקציב תפעולי</t>
  </si>
  <si>
    <t>פרסום</t>
  </si>
  <si>
    <t>חובות</t>
  </si>
  <si>
    <t>הטבות</t>
  </si>
  <si>
    <t>ציוד</t>
  </si>
  <si>
    <t>דברי דואר</t>
  </si>
  <si>
    <t>שכירות או משכנתא</t>
  </si>
  <si>
    <t>הוצאות על מכירות</t>
  </si>
  <si>
    <t>מיסים</t>
  </si>
  <si>
    <t>שירותים ציבוריים</t>
  </si>
  <si>
    <t>ביטוח</t>
  </si>
  <si>
    <t>ריבית</t>
  </si>
  <si>
    <t>טלפון</t>
  </si>
  <si>
    <t>תחזוקה ותיקונים</t>
  </si>
  <si>
    <t>ייצוג משפטי</t>
  </si>
  <si>
    <t>פחת</t>
  </si>
  <si>
    <t>שליחויות</t>
  </si>
  <si>
    <t>אחסון</t>
  </si>
  <si>
    <t>סה"כ הוצאות</t>
  </si>
  <si>
    <t>תפעולי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</si>
</sst>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&quot;₪&quot;\ #,##0.00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28"/>
      <color theme="1"/>
      <name val="Bookman Old Style"/>
      <family val="2"/>
      <scheme val="major"/>
    </font>
    <font>
      <sz val="10"/>
      <color theme="1"/>
      <name val="Tahoma"/>
      <family val="2"/>
    </font>
    <font>
      <sz val="28"/>
      <color theme="3"/>
      <name val="Tahoma"/>
      <family val="2"/>
    </font>
    <font>
      <sz val="12"/>
      <color theme="1" tint="0.249977111117893"/>
      <name val="Tahoma"/>
      <family val="2"/>
    </font>
    <font>
      <sz val="11"/>
      <color theme="1"/>
      <name val="Tahoma"/>
      <family val="2"/>
    </font>
    <font>
      <sz val="14"/>
      <color theme="1" tint="0.249977111117893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left" vertical="center"/>
    </xf>
    <xf numFmtId="14" fontId="2" fillId="0" borderId="0"/>
    <xf numFmtId="0" fontId="3" fillId="0" borderId="0">
      <alignment horizontal="left"/>
    </xf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8" fillId="0" borderId="2" xfId="0" applyFont="1" applyFill="1" applyBorder="1" applyAlignment="1">
      <alignment horizontal="right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1" xfId="0" applyFont="1" applyFill="1" applyBorder="1"/>
    <xf numFmtId="0" fontId="7" fillId="0" borderId="7" xfId="0" applyFont="1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/>
    <xf numFmtId="164" fontId="7" fillId="0" borderId="0" xfId="0" applyNumberFormat="1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/>
    <xf numFmtId="166" fontId="7" fillId="0" borderId="0" xfId="0" applyNumberFormat="1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right" vertical="center" indent="1"/>
    </xf>
    <xf numFmtId="9" fontId="7" fillId="0" borderId="0" xfId="1" applyNumberFormat="1" applyFont="1" applyFill="1" applyBorder="1" applyAlignment="1">
      <alignment horizontal="left" vertical="center" indent="1"/>
    </xf>
    <xf numFmtId="0" fontId="5" fillId="0" borderId="0" xfId="4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2" applyFont="1" applyAlignment="1">
      <alignment horizontal="left"/>
    </xf>
  </cellXfs>
  <cellStyles count="6">
    <cellStyle name="Company Name" xfId="2"/>
    <cellStyle name="Currency" xfId="5" builtinId="4"/>
    <cellStyle name="Date" xfId="3"/>
    <cellStyle name="Normal" xfId="0" builtinId="0" customBuiltin="1"/>
    <cellStyle name="Percent" xfId="1" builtinId="5"/>
    <cellStyle name="כותרת" xfId="4" builtinId="1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&quot;₪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&quot;₪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&quot;₪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&quot;₪&quot;\ #,##0.0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&quot;₪&quot;\ #,##0.0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&quot;₪&quot;\ #,##0.0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'תקציב הוצאות'!$D$12</c:f>
              <c:strCache>
                <c:ptCount val="1"/>
                <c:pt idx="0">
                  <c:v>תקציב</c:v>
                </c:pt>
              </c:strCache>
            </c:strRef>
          </c:tx>
          <c:invertIfNegative val="0"/>
          <c:cat>
            <c:strRef>
              <c:f>'תקציב הוצאות'!$C$13:$C$17</c:f>
              <c:strCache>
                <c:ptCount val="4"/>
                <c:pt idx="0">
                  <c:v>במשרד</c:v>
                </c:pt>
                <c:pt idx="1">
                  <c:v>חנות</c:v>
                </c:pt>
                <c:pt idx="2">
                  <c:v>אנשי מכירות</c:v>
                </c:pt>
                <c:pt idx="3">
                  <c:v>אחר</c:v>
                </c:pt>
              </c:strCache>
            </c:strRef>
          </c:cat>
          <c:val>
            <c:numRef>
              <c:f>'תקציב הוצאות'!$D$13:$D$17</c:f>
              <c:numCache>
                <c:formatCode>"₪"\ #,##0.00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'תקציב הוצאות'!$E$12</c:f>
              <c:strCache>
                <c:ptCount val="1"/>
                <c:pt idx="0">
                  <c:v>בפועל</c:v>
                </c:pt>
              </c:strCache>
            </c:strRef>
          </c:tx>
          <c:invertIfNegative val="0"/>
          <c:cat>
            <c:strRef>
              <c:f>'תקציב הוצאות'!$C$13:$C$17</c:f>
              <c:strCache>
                <c:ptCount val="4"/>
                <c:pt idx="0">
                  <c:v>במשרד</c:v>
                </c:pt>
                <c:pt idx="1">
                  <c:v>חנות</c:v>
                </c:pt>
                <c:pt idx="2">
                  <c:v>אנשי מכירות</c:v>
                </c:pt>
                <c:pt idx="3">
                  <c:v>אחר</c:v>
                </c:pt>
              </c:strCache>
            </c:strRef>
          </c:cat>
          <c:val>
            <c:numRef>
              <c:f>'תקציב הוצאות'!$E$13:$E$17</c:f>
              <c:numCache>
                <c:formatCode>"₪"\ #,##0.00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114784"/>
        <c:axId val="461115344"/>
      </c:barChart>
      <c:catAx>
        <c:axId val="461114784"/>
        <c:scaling>
          <c:orientation val="maxMin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61115344"/>
        <c:crosses val="autoZero"/>
        <c:auto val="1"/>
        <c:lblAlgn val="ctr"/>
        <c:lblOffset val="100"/>
        <c:noMultiLvlLbl val="0"/>
      </c:catAx>
      <c:valAx>
        <c:axId val="461115344"/>
        <c:scaling>
          <c:orientation val="minMax"/>
        </c:scaling>
        <c:delete val="0"/>
        <c:axPos val="r"/>
        <c:numFmt formatCode="&quot;₪&quot;\ #,##0.00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611147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'תקציב הוצאות'!$D$27</c:f>
              <c:strCache>
                <c:ptCount val="1"/>
                <c:pt idx="0">
                  <c:v>תקציב</c:v>
                </c:pt>
              </c:strCache>
            </c:strRef>
          </c:tx>
          <c:invertIfNegative val="0"/>
          <c:cat>
            <c:strRef>
              <c:f>'תקציב הוצאות'!$C$28:$C$47</c:f>
              <c:strCache>
                <c:ptCount val="19"/>
                <c:pt idx="0">
                  <c:v>פרסום</c:v>
                </c:pt>
                <c:pt idx="1">
                  <c:v>חובות</c:v>
                </c:pt>
                <c:pt idx="2">
                  <c:v>הטבות</c:v>
                </c:pt>
                <c:pt idx="3">
                  <c:v>ציוד</c:v>
                </c:pt>
                <c:pt idx="4">
                  <c:v>דברי דואר</c:v>
                </c:pt>
                <c:pt idx="5">
                  <c:v>שכירות או משכנתא</c:v>
                </c:pt>
                <c:pt idx="6">
                  <c:v>הוצאות על מכירות</c:v>
                </c:pt>
                <c:pt idx="7">
                  <c:v>מיסים</c:v>
                </c:pt>
                <c:pt idx="8">
                  <c:v>שירותים ציבוריים</c:v>
                </c:pt>
                <c:pt idx="9">
                  <c:v>אחר</c:v>
                </c:pt>
                <c:pt idx="10">
                  <c:v>ביטוח</c:v>
                </c:pt>
                <c:pt idx="11">
                  <c:v>ריבית</c:v>
                </c:pt>
                <c:pt idx="12">
                  <c:v>טלפון</c:v>
                </c:pt>
                <c:pt idx="13">
                  <c:v>תחזוקה ותיקונים</c:v>
                </c:pt>
                <c:pt idx="14">
                  <c:v>ייצוג משפטי</c:v>
                </c:pt>
                <c:pt idx="15">
                  <c:v>פחת</c:v>
                </c:pt>
                <c:pt idx="16">
                  <c:v>שליחויות</c:v>
                </c:pt>
                <c:pt idx="17">
                  <c:v>אחסון</c:v>
                </c:pt>
                <c:pt idx="18">
                  <c:v>אחר</c:v>
                </c:pt>
              </c:strCache>
            </c:strRef>
          </c:cat>
          <c:val>
            <c:numRef>
              <c:f>'תקציב הוצאות'!$D$28:$D$47</c:f>
              <c:numCache>
                <c:formatCode>"₪"\ #,##0.00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'תקציב הוצאות'!$E$27</c:f>
              <c:strCache>
                <c:ptCount val="1"/>
                <c:pt idx="0">
                  <c:v>בפועל</c:v>
                </c:pt>
              </c:strCache>
            </c:strRef>
          </c:tx>
          <c:invertIfNegative val="0"/>
          <c:cat>
            <c:strRef>
              <c:f>'תקציב הוצאות'!$C$28:$C$47</c:f>
              <c:strCache>
                <c:ptCount val="19"/>
                <c:pt idx="0">
                  <c:v>פרסום</c:v>
                </c:pt>
                <c:pt idx="1">
                  <c:v>חובות</c:v>
                </c:pt>
                <c:pt idx="2">
                  <c:v>הטבות</c:v>
                </c:pt>
                <c:pt idx="3">
                  <c:v>ציוד</c:v>
                </c:pt>
                <c:pt idx="4">
                  <c:v>דברי דואר</c:v>
                </c:pt>
                <c:pt idx="5">
                  <c:v>שכירות או משכנתא</c:v>
                </c:pt>
                <c:pt idx="6">
                  <c:v>הוצאות על מכירות</c:v>
                </c:pt>
                <c:pt idx="7">
                  <c:v>מיסים</c:v>
                </c:pt>
                <c:pt idx="8">
                  <c:v>שירותים ציבוריים</c:v>
                </c:pt>
                <c:pt idx="9">
                  <c:v>אחר</c:v>
                </c:pt>
                <c:pt idx="10">
                  <c:v>ביטוח</c:v>
                </c:pt>
                <c:pt idx="11">
                  <c:v>ריבית</c:v>
                </c:pt>
                <c:pt idx="12">
                  <c:v>טלפון</c:v>
                </c:pt>
                <c:pt idx="13">
                  <c:v>תחזוקה ותיקונים</c:v>
                </c:pt>
                <c:pt idx="14">
                  <c:v>ייצוג משפטי</c:v>
                </c:pt>
                <c:pt idx="15">
                  <c:v>פחת</c:v>
                </c:pt>
                <c:pt idx="16">
                  <c:v>שליחויות</c:v>
                </c:pt>
                <c:pt idx="17">
                  <c:v>אחסון</c:v>
                </c:pt>
                <c:pt idx="18">
                  <c:v>אחר</c:v>
                </c:pt>
              </c:strCache>
            </c:strRef>
          </c:cat>
          <c:val>
            <c:numRef>
              <c:f>'תקציב הוצאות'!$E$28:$E$47</c:f>
              <c:numCache>
                <c:formatCode>"₪"\ #,##0.00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54512"/>
        <c:axId val="459051712"/>
      </c:barChart>
      <c:catAx>
        <c:axId val="459054512"/>
        <c:scaling>
          <c:orientation val="maxMin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59051712"/>
        <c:crosses val="autoZero"/>
        <c:auto val="1"/>
        <c:lblAlgn val="ctr"/>
        <c:lblOffset val="100"/>
        <c:tickLblSkip val="1"/>
        <c:noMultiLvlLbl val="0"/>
      </c:catAx>
      <c:valAx>
        <c:axId val="459051712"/>
        <c:scaling>
          <c:orientation val="minMax"/>
        </c:scaling>
        <c:delete val="0"/>
        <c:axPos val="r"/>
        <c:numFmt formatCode="&quot;₪&quot;\ #,##0.00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590545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גבול כותרת" descr="&quot;&quot;" title="גבולות"/>
        <xdr:cNvGrpSpPr/>
      </xdr:nvGrpSpPr>
      <xdr:grpSpPr>
        <a:xfrm flipH="1">
          <a:off x="11230796055" y="657225"/>
          <a:ext cx="6979920" cy="38100"/>
          <a:chOff x="247650" y="800100"/>
          <a:chExt cx="7751445" cy="38100"/>
        </a:xfrm>
      </xdr:grpSpPr>
      <xdr:cxnSp macro="">
        <xdr:nvCxnSpPr>
          <xdr:cNvPr id="3" name="מחבר ישר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מחבר ישר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תרשים תקציב כוח אדם" descr="סיכום תרשים טורים של תקציב כוח אדם כגון משרד, חנות, אנשי מכירות ואחר." title="הוצאות כוח אדם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תרשים תקציב תפעול" descr="סיכום תרשים טורים של הוצאות תפעול כגון פרסום, חובות, הטבות, אספקה, דמי דואר ועוד." title="הוצאות תפעו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גבול כוח אדם" descr="&quot;&quot;" title="גבולות"/>
        <xdr:cNvGrpSpPr/>
      </xdr:nvGrpSpPr>
      <xdr:grpSpPr>
        <a:xfrm flipH="1">
          <a:off x="11230796055" y="4400550"/>
          <a:ext cx="6979920" cy="38100"/>
          <a:chOff x="247650" y="800100"/>
          <a:chExt cx="7751445" cy="38100"/>
        </a:xfrm>
      </xdr:grpSpPr>
      <xdr:cxnSp macro="">
        <xdr:nvCxnSpPr>
          <xdr:cNvPr id="19" name="מחבר ישר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מחבר ישר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גבול תפעול" descr="&quot;&quot;" title="גבולות"/>
        <xdr:cNvGrpSpPr/>
      </xdr:nvGrpSpPr>
      <xdr:grpSpPr>
        <a:xfrm flipH="1">
          <a:off x="11230796055" y="12077700"/>
          <a:ext cx="6979920" cy="38100"/>
          <a:chOff x="247650" y="800100"/>
          <a:chExt cx="7751445" cy="38100"/>
        </a:xfrm>
      </xdr:grpSpPr>
      <xdr:cxnSp macro="">
        <xdr:nvCxnSpPr>
          <xdr:cNvPr id="22" name="מחבר ישר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מחבר ישר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nelExpenses" displayName="tblPersonnelExpenses" ref="B12:G16" headerRowDxfId="23" dataDxfId="22" totalsRowDxfId="21">
  <autoFilter ref="B12:G16"/>
  <tableColumns count="6">
    <tableColumn id="6" name="מצב" totalsRowLabel="Total" dataDxfId="20">
      <calculatedColumnFormula>IFERROR(tblPersonnelExpenses[[#This Row],[בפועל]]/tblPersonnelExpenses[[#This Row],[תקציב]],"")</calculatedColumnFormula>
    </tableColumn>
    <tableColumn id="1" name="אנשי צוות" dataDxfId="19"/>
    <tableColumn id="2" name="תקציב" dataDxfId="18"/>
    <tableColumn id="3" name="בפועל" dataDxfId="17"/>
    <tableColumn id="4" name="הפרש (ש&quot;ח)" dataDxfId="16">
      <calculatedColumnFormula>tblPersonnelExpenses[[#This Row],[תקציב]]-tblPersonnelExpenses[[#This Row],[בפועל]]</calculatedColumnFormula>
    </tableColumn>
    <tableColumn id="5" name="הפרש (%)" totalsRowFunction="sum" dataDxfId="15">
      <calculatedColumnFormula>IFERROR(tblPersonnelExpenses[הפרש (ש"ח)]/tblPersonnelExpenses[תקציב],"")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טבלה עבור הוצאות כוח אדם" altTextSummary="מצב, כוח אדם, בפועל, הפרש (ש&quot;ח) והפרש (%) עבור הוצאות כוח אדם, כגון 'משרד', 'חנות', 'אנשי מכירות' ועוד"/>
    </ext>
  </extLst>
</table>
</file>

<file path=xl/tables/table2.xml><?xml version="1.0" encoding="utf-8"?>
<table xmlns="http://schemas.openxmlformats.org/spreadsheetml/2006/main" id="2" name="tblOperatingExpenses" displayName="tblOperatingExpenses" ref="B27:G47" totalsRowCount="1" headerRowDxfId="14" dataDxfId="13" totalsRowDxfId="12">
  <autoFilter ref="B27:G46"/>
  <tableColumns count="6">
    <tableColumn id="6" name="מצב" dataDxfId="11" totalsRowDxfId="10">
      <calculatedColumnFormula>IFERROR(tblOperatingExpenses[[#This Row],[בפועל]]/tblOperatingExpenses[[#This Row],[תקציב]],"")</calculatedColumnFormula>
    </tableColumn>
    <tableColumn id="1" name="תפעולי" totalsRowLabel="סה&quot;כ הוצאות" dataDxfId="9" totalsRowDxfId="8"/>
    <tableColumn id="2" name="תקציב" totalsRowFunction="custom" dataDxfId="7" totalsRowDxfId="6">
      <totalsRowFormula>SUBTOTAL(109,tblOperatingExpenses[תקציב],tblPersonnelExpenses[תקציב])</totalsRowFormula>
    </tableColumn>
    <tableColumn id="3" name="בפועל" totalsRowFunction="custom" dataDxfId="5" totalsRowDxfId="4">
      <totalsRowFormula>SUBTOTAL(109,tblOperatingExpenses[בפועל],tblPersonnelExpenses[בפועל])</totalsRowFormula>
    </tableColumn>
    <tableColumn id="4" name="הפרש (ש&quot;ח)" totalsRowFunction="custom" dataDxfId="3" totalsRowDxfId="2">
      <calculatedColumnFormula>tblOperatingExpenses[[#This Row],[תקציב]]-tblOperatingExpenses[[#This Row],[בפועל]]</calculatedColumnFormula>
      <totalsRowFormula>SUBTOTAL(109,tblOperatingExpenses[הפרש (ש"ח)],tblPersonnelExpenses[הפרש (ש"ח)])</totalsRowFormula>
    </tableColumn>
    <tableColumn id="5" name="הפרש (%)" totalsRowFunction="custom" dataDxfId="1" totalsRowDxfId="0">
      <calculatedColumnFormula>IFERROR(tblOperatingExpenses[[#This Row],[הפרש (ש"ח)]]/tblOperatingExpenses[[#This Row],[תקציב]],"")</calculatedColumnFormula>
      <totalsRowFormula>IFERROR(SUM(tblOperatingExpenses[[#Totals],[הפרש (ש"ח)]]/tblOperatingExpenses[[#Totals],[תקציב]]),"")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הוצאות תפעול" altTextSummary="מצב, תפעול, תקציב, בפועל, הפרש (ש&quot;ח) והפרש (%) עבור הוצאות תפעול כגון פרסום, חובות, הטבות, אספקה, דמי דואר ועוד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rightToLeft="1" tabSelected="1" workbookViewId="0"/>
  </sheetViews>
  <sheetFormatPr defaultRowHeight="19.5" customHeight="1" x14ac:dyDescent="0.2"/>
  <cols>
    <col min="1" max="1" width="2.25" style="5" customWidth="1"/>
    <col min="2" max="2" width="11.625" style="5" customWidth="1"/>
    <col min="3" max="3" width="18.5" style="5" customWidth="1"/>
    <col min="4" max="5" width="13.25" style="5" customWidth="1"/>
    <col min="6" max="7" width="17.25" style="5" customWidth="1"/>
    <col min="8" max="8" width="2.25" style="5" customWidth="1"/>
    <col min="9" max="16384" width="9" style="5"/>
  </cols>
  <sheetData>
    <row r="1" spans="2:7" s="1" customFormat="1" ht="43.5" customHeight="1" x14ac:dyDescent="0.45">
      <c r="B1" s="28" t="s">
        <v>0</v>
      </c>
      <c r="C1" s="28"/>
      <c r="D1" s="28"/>
      <c r="E1" s="28"/>
      <c r="F1" s="31" t="s">
        <v>1</v>
      </c>
      <c r="G1" s="31"/>
    </row>
    <row r="2" spans="2:7" s="2" customFormat="1" ht="15" customHeight="1" x14ac:dyDescent="0.3">
      <c r="D2" s="3"/>
      <c r="E2" s="3"/>
      <c r="F2" s="4"/>
    </row>
    <row r="3" spans="2:7" ht="15" customHeight="1" x14ac:dyDescent="0.2"/>
    <row r="4" spans="2:7" ht="19.5" customHeight="1" x14ac:dyDescent="0.25">
      <c r="B4" s="6" t="s">
        <v>2</v>
      </c>
      <c r="C4" s="7"/>
      <c r="D4" s="8"/>
      <c r="E4" s="9"/>
      <c r="F4" s="9"/>
      <c r="G4" s="9"/>
    </row>
    <row r="5" spans="2:7" ht="19.5" customHeight="1" x14ac:dyDescent="0.2">
      <c r="B5" s="10"/>
      <c r="G5" s="11"/>
    </row>
    <row r="6" spans="2:7" ht="19.5" customHeight="1" x14ac:dyDescent="0.2">
      <c r="B6" s="10"/>
      <c r="G6" s="11"/>
    </row>
    <row r="7" spans="2:7" ht="19.5" customHeight="1" x14ac:dyDescent="0.2">
      <c r="B7" s="10"/>
      <c r="G7" s="11"/>
    </row>
    <row r="8" spans="2:7" ht="19.5" customHeight="1" x14ac:dyDescent="0.2">
      <c r="B8" s="10"/>
      <c r="G8" s="11"/>
    </row>
    <row r="9" spans="2:7" ht="19.5" customHeight="1" x14ac:dyDescent="0.2">
      <c r="B9" s="10"/>
      <c r="G9" s="11"/>
    </row>
    <row r="10" spans="2:7" ht="19.5" customHeight="1" x14ac:dyDescent="0.2">
      <c r="B10" s="8"/>
      <c r="C10" s="9"/>
      <c r="D10" s="9"/>
      <c r="E10" s="9"/>
      <c r="F10" s="9"/>
      <c r="G10" s="12"/>
    </row>
    <row r="12" spans="2:7" s="13" customFormat="1" ht="19.5" customHeight="1" x14ac:dyDescent="0.3">
      <c r="B12" s="14" t="s">
        <v>3</v>
      </c>
      <c r="C12" s="15" t="s">
        <v>4</v>
      </c>
      <c r="D12" s="14" t="s">
        <v>5</v>
      </c>
      <c r="E12" s="14" t="s">
        <v>6</v>
      </c>
      <c r="F12" s="14" t="s">
        <v>7</v>
      </c>
      <c r="G12" s="14" t="s">
        <v>8</v>
      </c>
    </row>
    <row r="13" spans="2:7" s="13" customFormat="1" ht="19.5" customHeight="1" x14ac:dyDescent="0.2">
      <c r="B13" s="16">
        <f>IFERROR(tblPersonnelExpenses[[#This Row],[בפועל]]/tblPersonnelExpenses[[#This Row],[תקציב]],"")</f>
        <v>1.1299999999999999</v>
      </c>
      <c r="C13" s="5" t="s">
        <v>9</v>
      </c>
      <c r="D13" s="17">
        <v>500</v>
      </c>
      <c r="E13" s="17">
        <v>565</v>
      </c>
      <c r="F13" s="18">
        <f>tblPersonnelExpenses[[#This Row],[תקציב]]-tblPersonnelExpenses[[#This Row],[בפועל]]</f>
        <v>-65</v>
      </c>
      <c r="G13" s="27">
        <f>IFERROR(tblPersonnelExpenses[הפרש (ש"ח)]/tblPersonnelExpenses[תקציב],"")</f>
        <v>-0.13</v>
      </c>
    </row>
    <row r="14" spans="2:7" s="13" customFormat="1" ht="19.5" customHeight="1" x14ac:dyDescent="0.3">
      <c r="B14" s="16">
        <f>IFERROR(tblPersonnelExpenses[[#This Row],[בפועל]]/tblPersonnelExpenses[[#This Row],[תקציב]],"")</f>
        <v>1.2</v>
      </c>
      <c r="C14" s="13" t="s">
        <v>10</v>
      </c>
      <c r="D14" s="17">
        <v>125</v>
      </c>
      <c r="E14" s="17">
        <v>150</v>
      </c>
      <c r="F14" s="18">
        <f>tblPersonnelExpenses[[#This Row],[תקציב]]-tblPersonnelExpenses[[#This Row],[בפועל]]</f>
        <v>-25</v>
      </c>
      <c r="G14" s="27">
        <f>IFERROR(tblPersonnelExpenses[הפרש (ש"ח)]/tblPersonnelExpenses[תקציב],"")</f>
        <v>-0.2</v>
      </c>
    </row>
    <row r="15" spans="2:7" s="13" customFormat="1" ht="19.5" customHeight="1" x14ac:dyDescent="0.3">
      <c r="B15" s="16">
        <f>IFERROR(tblPersonnelExpenses[[#This Row],[בפועל]]/tblPersonnelExpenses[[#This Row],[תקציב]],"")</f>
        <v>1</v>
      </c>
      <c r="C15" s="13" t="s">
        <v>11</v>
      </c>
      <c r="D15" s="17">
        <v>100</v>
      </c>
      <c r="E15" s="17">
        <v>100</v>
      </c>
      <c r="F15" s="18">
        <f>tblPersonnelExpenses[[#This Row],[תקציב]]-tblPersonnelExpenses[[#This Row],[בפועל]]</f>
        <v>0</v>
      </c>
      <c r="G15" s="27">
        <f>IFERROR(tblPersonnelExpenses[הפרש (ש"ח)]/tblPersonnelExpenses[תקציב],"")</f>
        <v>0</v>
      </c>
    </row>
    <row r="16" spans="2:7" s="13" customFormat="1" ht="19.5" customHeight="1" x14ac:dyDescent="0.3">
      <c r="B16" s="16">
        <f>IFERROR(tblPersonnelExpenses[[#This Row],[בפועל]]/tblPersonnelExpenses[[#This Row],[תקציב]],"")</f>
        <v>0.9</v>
      </c>
      <c r="C16" s="13" t="s">
        <v>12</v>
      </c>
      <c r="D16" s="17">
        <v>100</v>
      </c>
      <c r="E16" s="17">
        <v>90</v>
      </c>
      <c r="F16" s="18">
        <f>tblPersonnelExpenses[[#This Row],[תקציב]]-tblPersonnelExpenses[[#This Row],[בפועל]]</f>
        <v>10</v>
      </c>
      <c r="G16" s="27">
        <f>IFERROR(tblPersonnelExpenses[הפרש (ש"ח)]/tblPersonnelExpenses[תקציב],"")</f>
        <v>0.1</v>
      </c>
    </row>
    <row r="17" spans="1:7" s="13" customFormat="1" ht="19.5" customHeight="1" x14ac:dyDescent="0.2">
      <c r="B17" s="30"/>
      <c r="C17" s="30"/>
      <c r="D17" s="30"/>
      <c r="E17" s="30"/>
      <c r="F17" s="30"/>
      <c r="G17" s="30"/>
    </row>
    <row r="18" spans="1:7" s="13" customFormat="1" ht="19.5" customHeight="1" x14ac:dyDescent="0.2">
      <c r="B18" s="20"/>
      <c r="D18" s="21"/>
      <c r="E18" s="21"/>
      <c r="F18" s="21"/>
      <c r="G18" s="22"/>
    </row>
    <row r="19" spans="1:7" s="13" customFormat="1" ht="19.5" customHeight="1" x14ac:dyDescent="0.25">
      <c r="A19" s="23"/>
      <c r="B19" s="24" t="s">
        <v>13</v>
      </c>
      <c r="C19" s="7"/>
      <c r="D19" s="8"/>
      <c r="E19" s="9"/>
      <c r="F19" s="9"/>
      <c r="G19" s="9"/>
    </row>
    <row r="20" spans="1:7" s="13" customFormat="1" ht="19.5" customHeight="1" x14ac:dyDescent="0.2">
      <c r="A20" s="23"/>
      <c r="B20" s="10"/>
      <c r="C20" s="5"/>
      <c r="D20" s="5"/>
      <c r="E20" s="5"/>
      <c r="F20" s="5"/>
      <c r="G20" s="11"/>
    </row>
    <row r="21" spans="1:7" s="13" customFormat="1" ht="19.5" customHeight="1" x14ac:dyDescent="0.2">
      <c r="A21" s="23"/>
      <c r="B21" s="10"/>
      <c r="C21" s="5"/>
      <c r="D21" s="5"/>
      <c r="E21" s="5"/>
      <c r="F21" s="5"/>
      <c r="G21" s="11"/>
    </row>
    <row r="22" spans="1:7" s="13" customFormat="1" ht="19.5" customHeight="1" x14ac:dyDescent="0.2">
      <c r="A22" s="23"/>
      <c r="B22" s="10"/>
      <c r="C22" s="5"/>
      <c r="D22" s="5"/>
      <c r="E22" s="5"/>
      <c r="F22" s="5"/>
      <c r="G22" s="11"/>
    </row>
    <row r="23" spans="1:7" s="13" customFormat="1" ht="19.5" customHeight="1" x14ac:dyDescent="0.2">
      <c r="A23" s="23"/>
      <c r="B23" s="10"/>
      <c r="C23" s="5"/>
      <c r="D23" s="5"/>
      <c r="E23" s="5"/>
      <c r="F23" s="5"/>
      <c r="G23" s="11"/>
    </row>
    <row r="24" spans="1:7" s="13" customFormat="1" ht="19.5" customHeight="1" x14ac:dyDescent="0.2">
      <c r="A24" s="23"/>
      <c r="B24" s="10"/>
      <c r="C24" s="5"/>
      <c r="D24" s="5"/>
      <c r="E24" s="5"/>
      <c r="F24" s="5"/>
      <c r="G24" s="11"/>
    </row>
    <row r="25" spans="1:7" s="13" customFormat="1" ht="19.5" customHeight="1" x14ac:dyDescent="0.2">
      <c r="A25" s="23"/>
      <c r="B25" s="8"/>
      <c r="C25" s="9"/>
      <c r="D25" s="9"/>
      <c r="E25" s="9"/>
      <c r="F25" s="9"/>
      <c r="G25" s="12"/>
    </row>
    <row r="26" spans="1:7" s="13" customFormat="1" ht="19.5" customHeight="1" x14ac:dyDescent="0.2">
      <c r="B26" s="5"/>
      <c r="C26" s="5"/>
      <c r="D26" s="5"/>
      <c r="E26" s="5"/>
      <c r="F26" s="5"/>
      <c r="G26" s="5"/>
    </row>
    <row r="27" spans="1:7" s="13" customFormat="1" ht="19.5" customHeight="1" x14ac:dyDescent="0.3">
      <c r="B27" s="14" t="s">
        <v>3</v>
      </c>
      <c r="C27" s="15" t="s">
        <v>32</v>
      </c>
      <c r="D27" s="14" t="s">
        <v>5</v>
      </c>
      <c r="E27" s="14" t="s">
        <v>6</v>
      </c>
      <c r="F27" s="14" t="s">
        <v>7</v>
      </c>
      <c r="G27" s="14" t="s">
        <v>8</v>
      </c>
    </row>
    <row r="28" spans="1:7" s="13" customFormat="1" ht="19.5" customHeight="1" x14ac:dyDescent="0.3">
      <c r="B28" s="16">
        <f>IFERROR(tblOperatingExpenses[[#This Row],[בפועל]]/tblOperatingExpenses[[#This Row],[תקציב]],"")</f>
        <v>0.98</v>
      </c>
      <c r="C28" s="13" t="s">
        <v>14</v>
      </c>
      <c r="D28" s="17">
        <v>250</v>
      </c>
      <c r="E28" s="17">
        <v>245</v>
      </c>
      <c r="F28" s="25">
        <f>tblOperatingExpenses[[#This Row],[תקציב]]-tblOperatingExpenses[[#This Row],[בפועל]]</f>
        <v>5</v>
      </c>
      <c r="G28" s="27">
        <f>IFERROR(tblOperatingExpenses[[#This Row],[הפרש (ש"ח)]]/tblOperatingExpenses[[#This Row],[תקציב]],"")</f>
        <v>0.02</v>
      </c>
    </row>
    <row r="29" spans="1:7" s="13" customFormat="1" ht="19.5" customHeight="1" x14ac:dyDescent="0.3">
      <c r="B29" s="16">
        <f>IFERROR(tblOperatingExpenses[[#This Row],[בפועל]]/tblOperatingExpenses[[#This Row],[תקציב]],"")</f>
        <v>1.2</v>
      </c>
      <c r="C29" s="13" t="s">
        <v>15</v>
      </c>
      <c r="D29" s="17">
        <v>125</v>
      </c>
      <c r="E29" s="17">
        <v>150</v>
      </c>
      <c r="F29" s="25">
        <f>tblOperatingExpenses[[#This Row],[תקציב]]-tblOperatingExpenses[[#This Row],[בפועל]]</f>
        <v>-25</v>
      </c>
      <c r="G29" s="27">
        <f>IFERROR(tblOperatingExpenses[[#This Row],[הפרש (ש"ח)]]/tblOperatingExpenses[[#This Row],[תקציב]],"")</f>
        <v>-0.2</v>
      </c>
    </row>
    <row r="30" spans="1:7" s="13" customFormat="1" ht="19.5" customHeight="1" x14ac:dyDescent="0.3">
      <c r="B30" s="16">
        <f>IFERROR(tblOperatingExpenses[[#This Row],[בפועל]]/tblOperatingExpenses[[#This Row],[תקציב]],"")</f>
        <v>1</v>
      </c>
      <c r="C30" s="13" t="s">
        <v>16</v>
      </c>
      <c r="D30" s="17">
        <v>100</v>
      </c>
      <c r="E30" s="17">
        <v>100</v>
      </c>
      <c r="F30" s="25">
        <f>tblOperatingExpenses[[#This Row],[תקציב]]-tblOperatingExpenses[[#This Row],[בפועל]]</f>
        <v>0</v>
      </c>
      <c r="G30" s="27">
        <f>IFERROR(tblOperatingExpenses[[#This Row],[הפרש (ש"ח)]]/tblOperatingExpenses[[#This Row],[תקציב]],"")</f>
        <v>0</v>
      </c>
    </row>
    <row r="31" spans="1:7" s="13" customFormat="1" ht="19.5" customHeight="1" x14ac:dyDescent="0.3">
      <c r="B31" s="16">
        <f>IFERROR(tblOperatingExpenses[[#This Row],[בפועל]]/tblOperatingExpenses[[#This Row],[תקציב]],"")</f>
        <v>0.9</v>
      </c>
      <c r="C31" s="13" t="s">
        <v>17</v>
      </c>
      <c r="D31" s="17">
        <v>100</v>
      </c>
      <c r="E31" s="17">
        <v>90</v>
      </c>
      <c r="F31" s="25">
        <f>tblOperatingExpenses[[#This Row],[תקציב]]-tblOperatingExpenses[[#This Row],[בפועל]]</f>
        <v>10</v>
      </c>
      <c r="G31" s="27">
        <f>IFERROR(tblOperatingExpenses[[#This Row],[הפרש (ש"ח)]]/tblOperatingExpenses[[#This Row],[תקציב]],"")</f>
        <v>0.1</v>
      </c>
    </row>
    <row r="32" spans="1:7" s="13" customFormat="1" ht="19.5" customHeight="1" x14ac:dyDescent="0.3">
      <c r="B32" s="16" t="str">
        <f>IFERROR(tblOperatingExpenses[[#This Row],[בפועל]]/tblOperatingExpenses[[#This Row],[תקציב]],"")</f>
        <v/>
      </c>
      <c r="C32" s="13" t="s">
        <v>18</v>
      </c>
      <c r="D32" s="17"/>
      <c r="E32" s="17"/>
      <c r="F32" s="25">
        <f>tblOperatingExpenses[[#This Row],[תקציב]]-tblOperatingExpenses[[#This Row],[בפועל]]</f>
        <v>0</v>
      </c>
      <c r="G32" s="19" t="str">
        <f>IFERROR(tblOperatingExpenses[[#This Row],[הפרש (ש"ח)]]/tblOperatingExpenses[[#This Row],[תקציב]],"")</f>
        <v/>
      </c>
    </row>
    <row r="33" spans="2:7" s="13" customFormat="1" ht="19.5" customHeight="1" x14ac:dyDescent="0.3">
      <c r="B33" s="16" t="str">
        <f>IFERROR(tblOperatingExpenses[[#This Row],[בפועל]]/tblOperatingExpenses[[#This Row],[תקציב]],"")</f>
        <v/>
      </c>
      <c r="C33" s="13" t="s">
        <v>19</v>
      </c>
      <c r="D33" s="17"/>
      <c r="E33" s="17"/>
      <c r="F33" s="25">
        <f>tblOperatingExpenses[[#This Row],[תקציב]]-tblOperatingExpenses[[#This Row],[בפועל]]</f>
        <v>0</v>
      </c>
      <c r="G33" s="19" t="str">
        <f>IFERROR(tblOperatingExpenses[[#This Row],[הפרש (ש"ח)]]/tblOperatingExpenses[[#This Row],[תקציב]],"")</f>
        <v/>
      </c>
    </row>
    <row r="34" spans="2:7" s="13" customFormat="1" ht="19.5" customHeight="1" x14ac:dyDescent="0.3">
      <c r="B34" s="16" t="str">
        <f>IFERROR(tblOperatingExpenses[[#This Row],[בפועל]]/tblOperatingExpenses[[#This Row],[תקציב]],"")</f>
        <v/>
      </c>
      <c r="C34" s="13" t="s">
        <v>20</v>
      </c>
      <c r="D34" s="17"/>
      <c r="E34" s="17"/>
      <c r="F34" s="25">
        <f>tblOperatingExpenses[[#This Row],[תקציב]]-tblOperatingExpenses[[#This Row],[בפועל]]</f>
        <v>0</v>
      </c>
      <c r="G34" s="19" t="str">
        <f>IFERROR(tblOperatingExpenses[[#This Row],[הפרש (ש"ח)]]/tblOperatingExpenses[[#This Row],[תקציב]],"")</f>
        <v/>
      </c>
    </row>
    <row r="35" spans="2:7" s="13" customFormat="1" ht="19.5" customHeight="1" x14ac:dyDescent="0.3">
      <c r="B35" s="16" t="str">
        <f>IFERROR(tblOperatingExpenses[[#This Row],[בפועל]]/tblOperatingExpenses[[#This Row],[תקציב]],"")</f>
        <v/>
      </c>
      <c r="C35" s="13" t="s">
        <v>21</v>
      </c>
      <c r="D35" s="17"/>
      <c r="E35" s="17"/>
      <c r="F35" s="25">
        <f>tblOperatingExpenses[[#This Row],[תקציב]]-tblOperatingExpenses[[#This Row],[בפועל]]</f>
        <v>0</v>
      </c>
      <c r="G35" s="19" t="str">
        <f>IFERROR(tblOperatingExpenses[[#This Row],[הפרש (ש"ח)]]/tblOperatingExpenses[[#This Row],[תקציב]],"")</f>
        <v/>
      </c>
    </row>
    <row r="36" spans="2:7" s="13" customFormat="1" ht="19.5" customHeight="1" x14ac:dyDescent="0.3">
      <c r="B36" s="16" t="str">
        <f>IFERROR(tblOperatingExpenses[[#This Row],[בפועל]]/tblOperatingExpenses[[#This Row],[תקציב]],"")</f>
        <v/>
      </c>
      <c r="C36" s="13" t="s">
        <v>22</v>
      </c>
      <c r="D36" s="17"/>
      <c r="E36" s="17"/>
      <c r="F36" s="25">
        <f>tblOperatingExpenses[[#This Row],[תקציב]]-tblOperatingExpenses[[#This Row],[בפועל]]</f>
        <v>0</v>
      </c>
      <c r="G36" s="19" t="str">
        <f>IFERROR(tblOperatingExpenses[[#This Row],[הפרש (ש"ח)]]/tblOperatingExpenses[[#This Row],[תקציב]],"")</f>
        <v/>
      </c>
    </row>
    <row r="37" spans="2:7" s="13" customFormat="1" ht="19.5" customHeight="1" x14ac:dyDescent="0.3">
      <c r="B37" s="16" t="str">
        <f>IFERROR(tblOperatingExpenses[[#This Row],[בפועל]]/tblOperatingExpenses[[#This Row],[תקציב]],"")</f>
        <v/>
      </c>
      <c r="C37" s="13" t="s">
        <v>12</v>
      </c>
      <c r="D37" s="17"/>
      <c r="E37" s="17"/>
      <c r="F37" s="25">
        <f>tblOperatingExpenses[[#This Row],[תקציב]]-tblOperatingExpenses[[#This Row],[בפועל]]</f>
        <v>0</v>
      </c>
      <c r="G37" s="19" t="str">
        <f>IFERROR(tblOperatingExpenses[[#This Row],[הפרש (ש"ח)]]/tblOperatingExpenses[[#This Row],[תקציב]],"")</f>
        <v/>
      </c>
    </row>
    <row r="38" spans="2:7" s="13" customFormat="1" ht="19.5" customHeight="1" x14ac:dyDescent="0.3">
      <c r="B38" s="16" t="str">
        <f>IFERROR(tblOperatingExpenses[[#This Row],[בפועל]]/tblOperatingExpenses[[#This Row],[תקציב]],"")</f>
        <v/>
      </c>
      <c r="C38" s="13" t="s">
        <v>23</v>
      </c>
      <c r="D38" s="17"/>
      <c r="E38" s="17"/>
      <c r="F38" s="25">
        <f>tblOperatingExpenses[[#This Row],[תקציב]]-tblOperatingExpenses[[#This Row],[בפועל]]</f>
        <v>0</v>
      </c>
      <c r="G38" s="19" t="str">
        <f>IFERROR(tblOperatingExpenses[[#This Row],[הפרש (ש"ח)]]/tblOperatingExpenses[[#This Row],[תקציב]],"")</f>
        <v/>
      </c>
    </row>
    <row r="39" spans="2:7" s="13" customFormat="1" ht="19.5" customHeight="1" x14ac:dyDescent="0.3">
      <c r="B39" s="16" t="str">
        <f>IFERROR(tblOperatingExpenses[[#This Row],[בפועל]]/tblOperatingExpenses[[#This Row],[תקציב]],"")</f>
        <v/>
      </c>
      <c r="C39" s="13" t="s">
        <v>24</v>
      </c>
      <c r="D39" s="17"/>
      <c r="E39" s="17"/>
      <c r="F39" s="25">
        <f>tblOperatingExpenses[[#This Row],[תקציב]]-tblOperatingExpenses[[#This Row],[בפועל]]</f>
        <v>0</v>
      </c>
      <c r="G39" s="19" t="str">
        <f>IFERROR(tblOperatingExpenses[[#This Row],[הפרש (ש"ח)]]/tblOperatingExpenses[[#This Row],[תקציב]],"")</f>
        <v/>
      </c>
    </row>
    <row r="40" spans="2:7" s="13" customFormat="1" ht="19.5" customHeight="1" x14ac:dyDescent="0.3">
      <c r="B40" s="16" t="str">
        <f>IFERROR(tblOperatingExpenses[[#This Row],[בפועל]]/tblOperatingExpenses[[#This Row],[תקציב]],"")</f>
        <v/>
      </c>
      <c r="C40" s="13" t="s">
        <v>25</v>
      </c>
      <c r="D40" s="17"/>
      <c r="E40" s="17"/>
      <c r="F40" s="25">
        <f>tblOperatingExpenses[[#This Row],[תקציב]]-tblOperatingExpenses[[#This Row],[בפועל]]</f>
        <v>0</v>
      </c>
      <c r="G40" s="19" t="str">
        <f>IFERROR(tblOperatingExpenses[[#This Row],[הפרש (ש"ח)]]/tblOperatingExpenses[[#This Row],[תקציב]],"")</f>
        <v/>
      </c>
    </row>
    <row r="41" spans="2:7" s="13" customFormat="1" ht="19.5" customHeight="1" x14ac:dyDescent="0.3">
      <c r="B41" s="16" t="str">
        <f>IFERROR(tblOperatingExpenses[[#This Row],[בפועל]]/tblOperatingExpenses[[#This Row],[תקציב]],"")</f>
        <v/>
      </c>
      <c r="C41" s="13" t="s">
        <v>26</v>
      </c>
      <c r="D41" s="17"/>
      <c r="E41" s="17"/>
      <c r="F41" s="25">
        <f>tblOperatingExpenses[[#This Row],[תקציב]]-tblOperatingExpenses[[#This Row],[בפועל]]</f>
        <v>0</v>
      </c>
      <c r="G41" s="19" t="str">
        <f>IFERROR(tblOperatingExpenses[[#This Row],[הפרש (ש"ח)]]/tblOperatingExpenses[[#This Row],[תקציב]],"")</f>
        <v/>
      </c>
    </row>
    <row r="42" spans="2:7" s="13" customFormat="1" ht="19.5" customHeight="1" x14ac:dyDescent="0.3">
      <c r="B42" s="16" t="str">
        <f>IFERROR(tblOperatingExpenses[[#This Row],[בפועל]]/tblOperatingExpenses[[#This Row],[תקציב]],"")</f>
        <v/>
      </c>
      <c r="C42" s="13" t="s">
        <v>27</v>
      </c>
      <c r="D42" s="17"/>
      <c r="E42" s="17"/>
      <c r="F42" s="25">
        <f>tblOperatingExpenses[[#This Row],[תקציב]]-tblOperatingExpenses[[#This Row],[בפועל]]</f>
        <v>0</v>
      </c>
      <c r="G42" s="19" t="str">
        <f>IFERROR(tblOperatingExpenses[[#This Row],[הפרש (ש"ח)]]/tblOperatingExpenses[[#This Row],[תקציב]],"")</f>
        <v/>
      </c>
    </row>
    <row r="43" spans="2:7" s="13" customFormat="1" ht="19.5" customHeight="1" x14ac:dyDescent="0.3">
      <c r="B43" s="16" t="str">
        <f>IFERROR(tblOperatingExpenses[[#This Row],[בפועל]]/tblOperatingExpenses[[#This Row],[תקציב]],"")</f>
        <v/>
      </c>
      <c r="C43" s="13" t="s">
        <v>28</v>
      </c>
      <c r="D43" s="17"/>
      <c r="E43" s="17"/>
      <c r="F43" s="25">
        <f>tblOperatingExpenses[[#This Row],[תקציב]]-tblOperatingExpenses[[#This Row],[בפועל]]</f>
        <v>0</v>
      </c>
      <c r="G43" s="19" t="str">
        <f>IFERROR(tblOperatingExpenses[[#This Row],[הפרש (ש"ח)]]/tblOperatingExpenses[[#This Row],[תקציב]],"")</f>
        <v/>
      </c>
    </row>
    <row r="44" spans="2:7" s="13" customFormat="1" ht="19.5" customHeight="1" x14ac:dyDescent="0.3">
      <c r="B44" s="16" t="str">
        <f>IFERROR(tblOperatingExpenses[[#This Row],[בפועל]]/tblOperatingExpenses[[#This Row],[תקציב]],"")</f>
        <v/>
      </c>
      <c r="C44" s="13" t="s">
        <v>29</v>
      </c>
      <c r="D44" s="17"/>
      <c r="E44" s="17"/>
      <c r="F44" s="25">
        <f>tblOperatingExpenses[[#This Row],[תקציב]]-tblOperatingExpenses[[#This Row],[בפועל]]</f>
        <v>0</v>
      </c>
      <c r="G44" s="19" t="str">
        <f>IFERROR(tblOperatingExpenses[[#This Row],[הפרש (ש"ח)]]/tblOperatingExpenses[[#This Row],[תקציב]],"")</f>
        <v/>
      </c>
    </row>
    <row r="45" spans="2:7" s="13" customFormat="1" ht="19.5" customHeight="1" x14ac:dyDescent="0.3">
      <c r="B45" s="16" t="str">
        <f>IFERROR(tblOperatingExpenses[[#This Row],[בפועל]]/tblOperatingExpenses[[#This Row],[תקציב]],"")</f>
        <v/>
      </c>
      <c r="C45" s="13" t="s">
        <v>30</v>
      </c>
      <c r="D45" s="17"/>
      <c r="E45" s="17"/>
      <c r="F45" s="25">
        <f>tblOperatingExpenses[[#This Row],[תקציב]]-tblOperatingExpenses[[#This Row],[בפועל]]</f>
        <v>0</v>
      </c>
      <c r="G45" s="19" t="str">
        <f>IFERROR(tblOperatingExpenses[[#This Row],[הפרש (ש"ח)]]/tblOperatingExpenses[[#This Row],[תקציב]],"")</f>
        <v/>
      </c>
    </row>
    <row r="46" spans="2:7" s="13" customFormat="1" ht="19.5" customHeight="1" x14ac:dyDescent="0.3">
      <c r="B46" s="16" t="str">
        <f>IFERROR(tblOperatingExpenses[[#This Row],[בפועל]]/tblOperatingExpenses[[#This Row],[תקציב]],"")</f>
        <v/>
      </c>
      <c r="C46" s="13" t="s">
        <v>12</v>
      </c>
      <c r="D46" s="17"/>
      <c r="E46" s="17"/>
      <c r="F46" s="25">
        <f>tblOperatingExpenses[[#This Row],[תקציב]]-tblOperatingExpenses[[#This Row],[בפועל]]</f>
        <v>0</v>
      </c>
      <c r="G46" s="19" t="str">
        <f>IFERROR(tblOperatingExpenses[[#This Row],[הפרש (ש"ח)]]/tblOperatingExpenses[[#This Row],[תקציב]],"")</f>
        <v/>
      </c>
    </row>
    <row r="47" spans="2:7" s="13" customFormat="1" ht="19.5" customHeight="1" x14ac:dyDescent="0.3">
      <c r="B47" s="16"/>
      <c r="C47" s="13" t="s">
        <v>31</v>
      </c>
      <c r="D47" s="18">
        <f>SUBTOTAL(109,tblOperatingExpenses[תקציב],tblPersonnelExpenses[תקציב])</f>
        <v>1400</v>
      </c>
      <c r="E47" s="18">
        <f>SUBTOTAL(109,tblOperatingExpenses[בפועל],tblPersonnelExpenses[בפועל])</f>
        <v>1490</v>
      </c>
      <c r="F47" s="25">
        <f>SUBTOTAL(109,tblOperatingExpenses[הפרש (ש"ח)],tblPersonnelExpenses[הפרש (ש"ח)])</f>
        <v>-90</v>
      </c>
      <c r="G47" s="26">
        <f>IFERROR(SUM(tblOperatingExpenses[[#Totals],[הפרש (ש"ח)]]/tblOperatingExpenses[[#Totals],[תקציב]]),"")</f>
        <v>-6.4285714285714279E-2</v>
      </c>
    </row>
    <row r="48" spans="2:7" ht="19.5" customHeight="1" x14ac:dyDescent="0.2">
      <c r="B48" s="29"/>
      <c r="C48" s="29"/>
      <c r="D48" s="29"/>
      <c r="E48" s="29"/>
      <c r="F48" s="29"/>
      <c r="G48" s="29"/>
    </row>
  </sheetData>
  <mergeCells count="4">
    <mergeCell ref="F1:G1"/>
    <mergeCell ref="B1:E1"/>
    <mergeCell ref="B48:G48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5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e9ea02a-742f-4d68-9828-878561d4a93c">english</DirectSourceMarket>
    <ApprovalStatus xmlns="6e9ea02a-742f-4d68-9828-878561d4a93c">InProgress</ApprovalStatus>
    <MarketSpecific xmlns="6e9ea02a-742f-4d68-9828-878561d4a93c">false</MarketSpecific>
    <LocComments xmlns="6e9ea02a-742f-4d68-9828-878561d4a93c" xsi:nil="true"/>
    <ThumbnailAssetId xmlns="6e9ea02a-742f-4d68-9828-878561d4a93c" xsi:nil="true"/>
    <PrimaryImageGen xmlns="6e9ea02a-742f-4d68-9828-878561d4a93c">false</PrimaryImageGen>
    <LegacyData xmlns="6e9ea02a-742f-4d68-9828-878561d4a93c" xsi:nil="true"/>
    <LocRecommendedHandoff xmlns="6e9ea02a-742f-4d68-9828-878561d4a93c" xsi:nil="true"/>
    <BusinessGroup xmlns="6e9ea02a-742f-4d68-9828-878561d4a93c" xsi:nil="true"/>
    <BlockPublish xmlns="6e9ea02a-742f-4d68-9828-878561d4a93c">false</BlockPublish>
    <TPFriendlyName xmlns="6e9ea02a-742f-4d68-9828-878561d4a93c" xsi:nil="true"/>
    <NumericId xmlns="6e9ea02a-742f-4d68-9828-878561d4a93c" xsi:nil="true"/>
    <APEditor xmlns="6e9ea02a-742f-4d68-9828-878561d4a93c">
      <UserInfo>
        <DisplayName/>
        <AccountId xsi:nil="true"/>
        <AccountType/>
      </UserInfo>
    </APEditor>
    <SourceTitle xmlns="6e9ea02a-742f-4d68-9828-878561d4a93c" xsi:nil="true"/>
    <OpenTemplate xmlns="6e9ea02a-742f-4d68-9828-878561d4a93c">true</OpenTemplate>
    <UALocComments xmlns="6e9ea02a-742f-4d68-9828-878561d4a93c" xsi:nil="true"/>
    <ParentAssetId xmlns="6e9ea02a-742f-4d68-9828-878561d4a93c" xsi:nil="true"/>
    <IntlLangReviewDate xmlns="6e9ea02a-742f-4d68-9828-878561d4a93c" xsi:nil="true"/>
    <FeatureTagsTaxHTField0 xmlns="6e9ea02a-742f-4d68-9828-878561d4a93c">
      <Terms xmlns="http://schemas.microsoft.com/office/infopath/2007/PartnerControls"/>
    </FeatureTagsTaxHTField0>
    <PublishStatusLookup xmlns="6e9ea02a-742f-4d68-9828-878561d4a93c">
      <Value>323827</Value>
    </PublishStatusLookup>
    <Providers xmlns="6e9ea02a-742f-4d68-9828-878561d4a93c" xsi:nil="true"/>
    <MachineTranslated xmlns="6e9ea02a-742f-4d68-9828-878561d4a93c">false</MachineTranslated>
    <OriginalSourceMarket xmlns="6e9ea02a-742f-4d68-9828-878561d4a93c">english</OriginalSourceMarket>
    <APDescription xmlns="6e9ea02a-742f-4d68-9828-878561d4a93c" xsi:nil="true"/>
    <ClipArtFilename xmlns="6e9ea02a-742f-4d68-9828-878561d4a93c" xsi:nil="true"/>
    <ContentItem xmlns="6e9ea02a-742f-4d68-9828-878561d4a93c" xsi:nil="true"/>
    <TPInstallLocation xmlns="6e9ea02a-742f-4d68-9828-878561d4a93c" xsi:nil="true"/>
    <PublishTargets xmlns="6e9ea02a-742f-4d68-9828-878561d4a93c">OfficeOnlineVNext</PublishTargets>
    <TimesCloned xmlns="6e9ea02a-742f-4d68-9828-878561d4a93c" xsi:nil="true"/>
    <AssetStart xmlns="6e9ea02a-742f-4d68-9828-878561d4a93c">2012-08-31T01:16:00+00:00</AssetStart>
    <Provider xmlns="6e9ea02a-742f-4d68-9828-878561d4a93c" xsi:nil="true"/>
    <AcquiredFrom xmlns="6e9ea02a-742f-4d68-9828-878561d4a93c">Internal MS</AcquiredFrom>
    <FriendlyTitle xmlns="6e9ea02a-742f-4d68-9828-878561d4a93c" xsi:nil="true"/>
    <LastHandOff xmlns="6e9ea02a-742f-4d68-9828-878561d4a93c" xsi:nil="true"/>
    <TPClientViewer xmlns="6e9ea02a-742f-4d68-9828-878561d4a93c" xsi:nil="true"/>
    <UACurrentWords xmlns="6e9ea02a-742f-4d68-9828-878561d4a93c" xsi:nil="true"/>
    <ArtSampleDocs xmlns="6e9ea02a-742f-4d68-9828-878561d4a93c" xsi:nil="true"/>
    <UALocRecommendation xmlns="6e9ea02a-742f-4d68-9828-878561d4a93c">Localize</UALocRecommendation>
    <Manager xmlns="6e9ea02a-742f-4d68-9828-878561d4a93c" xsi:nil="true"/>
    <ShowIn xmlns="6e9ea02a-742f-4d68-9828-878561d4a93c">Show everywhere</ShowIn>
    <UANotes xmlns="6e9ea02a-742f-4d68-9828-878561d4a93c" xsi:nil="true"/>
    <TemplateStatus xmlns="6e9ea02a-742f-4d68-9828-878561d4a93c">Complete</TemplateStatus>
    <InternalTagsTaxHTField0 xmlns="6e9ea02a-742f-4d68-9828-878561d4a93c">
      <Terms xmlns="http://schemas.microsoft.com/office/infopath/2007/PartnerControls"/>
    </InternalTagsTaxHTField0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AssetExpire xmlns="6e9ea02a-742f-4d68-9828-878561d4a93c">2029-01-01T08:00:00+00:00</AssetExpire>
    <DSATActionTaken xmlns="6e9ea02a-742f-4d68-9828-878561d4a93c" xsi:nil="true"/>
    <CSXSubmissionMarket xmlns="6e9ea02a-742f-4d68-9828-878561d4a93c" xsi:nil="true"/>
    <TPExecutable xmlns="6e9ea02a-742f-4d68-9828-878561d4a93c" xsi:nil="true"/>
    <SubmitterId xmlns="6e9ea02a-742f-4d68-9828-878561d4a93c" xsi:nil="true"/>
    <EditorialTags xmlns="6e9ea02a-742f-4d68-9828-878561d4a93c" xsi:nil="true"/>
    <AssetType xmlns="6e9ea02a-742f-4d68-9828-878561d4a93c">TP</AssetType>
    <BugNumber xmlns="6e9ea02a-742f-4d68-9828-878561d4a93c" xsi:nil="true"/>
    <CSXSubmissionDate xmlns="6e9ea02a-742f-4d68-9828-878561d4a93c" xsi:nil="true"/>
    <CSXUpdate xmlns="6e9ea02a-742f-4d68-9828-878561d4a93c">false</CSXUpdate>
    <ApprovalLog xmlns="6e9ea02a-742f-4d68-9828-878561d4a93c" xsi:nil="true"/>
    <Milestone xmlns="6e9ea02a-742f-4d68-9828-878561d4a93c" xsi:nil="true"/>
    <RecommendationsModifier xmlns="6e9ea02a-742f-4d68-9828-878561d4a93c" xsi:nil="true"/>
    <OriginAsset xmlns="6e9ea02a-742f-4d68-9828-878561d4a93c" xsi:nil="true"/>
    <TPComponent xmlns="6e9ea02a-742f-4d68-9828-878561d4a93c" xsi:nil="true"/>
    <AssetId xmlns="6e9ea02a-742f-4d68-9828-878561d4a93c">TP103428874</AssetId>
    <IntlLocPriority xmlns="6e9ea02a-742f-4d68-9828-878561d4a93c" xsi:nil="true"/>
    <PolicheckWords xmlns="6e9ea02a-742f-4d68-9828-878561d4a93c" xsi:nil="true"/>
    <TPLaunchHelpLink xmlns="6e9ea02a-742f-4d68-9828-878561d4a93c" xsi:nil="true"/>
    <TPApplication xmlns="6e9ea02a-742f-4d68-9828-878561d4a93c" xsi:nil="true"/>
    <CrawlForDependencies xmlns="6e9ea02a-742f-4d68-9828-878561d4a93c">false</CrawlForDependencies>
    <HandoffToMSDN xmlns="6e9ea02a-742f-4d68-9828-878561d4a93c" xsi:nil="true"/>
    <PlannedPubDate xmlns="6e9ea02a-742f-4d68-9828-878561d4a93c" xsi:nil="true"/>
    <IntlLangReviewer xmlns="6e9ea02a-742f-4d68-9828-878561d4a93c" xsi:nil="true"/>
    <TrustLevel xmlns="6e9ea02a-742f-4d68-9828-878561d4a93c">1 Microsoft Managed Content</TrustLevel>
    <LocLastLocAttemptVersionLookup xmlns="6e9ea02a-742f-4d68-9828-878561d4a93c">854929</LocLastLocAttemptVersionLookup>
    <IsSearchable xmlns="6e9ea02a-742f-4d68-9828-878561d4a93c">true</IsSearchable>
    <TemplateTemplateType xmlns="6e9ea02a-742f-4d68-9828-878561d4a93c">Excel Spreadsheet Template</TemplateTemplateType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Markets xmlns="6e9ea02a-742f-4d68-9828-878561d4a93c"/>
    <UAProjectedTotalWords xmlns="6e9ea02a-742f-4d68-9828-878561d4a93c" xsi:nil="true"/>
    <LocMarketGroupTiers2 xmlns="6e9ea02a-742f-4d68-9828-878561d4a93c" xsi:nil="true"/>
    <IntlLangReview xmlns="6e9ea02a-742f-4d68-9828-878561d4a93c">false</IntlLangReview>
    <OutputCachingOn xmlns="6e9ea02a-742f-4d68-9828-878561d4a93c">false</OutputCachingOn>
    <APAuthor xmlns="6e9ea02a-742f-4d68-9828-878561d4a93c">
      <UserInfo>
        <DisplayName>REDMOND\matthos</DisplayName>
        <AccountId>59</AccountId>
        <AccountType/>
      </UserInfo>
    </APAuthor>
    <LocManualTestRequired xmlns="6e9ea02a-742f-4d68-9828-878561d4a93c">false</LocManualTestRequired>
    <TPCommandLine xmlns="6e9ea02a-742f-4d68-9828-878561d4a93c" xsi:nil="true"/>
    <TPAppVersion xmlns="6e9ea02a-742f-4d68-9828-878561d4a93c" xsi:nil="true"/>
    <EditorialStatus xmlns="6e9ea02a-742f-4d68-9828-878561d4a93c">Complete</EditorialStatus>
    <LastModifiedDateTime xmlns="6e9ea02a-742f-4d68-9828-878561d4a93c" xsi:nil="true"/>
    <ScenarioTagsTaxHTField0 xmlns="6e9ea02a-742f-4d68-9828-878561d4a93c">
      <Terms xmlns="http://schemas.microsoft.com/office/infopath/2007/PartnerControls"/>
    </ScenarioTagsTaxHTField0>
    <OriginalRelease xmlns="6e9ea02a-742f-4d68-9828-878561d4a93c">15</OriginalRelease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358550-CFB4-4ABF-AF2A-97E94254F756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תקציב הוצאות</vt:lpstr>
      <vt:lpstr>'תקציב הוצאות'!כותרות_הדפסה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Boris Tsigelman</cp:lastModifiedBy>
  <dcterms:created xsi:type="dcterms:W3CDTF">2012-08-27T22:22:27Z</dcterms:created>
  <dcterms:modified xsi:type="dcterms:W3CDTF">2012-12-19T08:59:29Z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0x010100DEBB3141636B894099107E6745BE213F04000498BE45EB900B4AB4820FEB2B334769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