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2C527526-B5AE-4900-AD10-D9C9FCE3BF5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eekly Sales Activity" sheetId="1" r:id="rId1"/>
  </sheets>
  <definedNames>
    <definedName name="_xlnm.Print_Titles" localSheetId="0">'Weekly Sales Activity'!$5:$5</definedName>
    <definedName name="RowTitleRegion1..J3">'Weekly Sales Activity'!$I$1:$I$2</definedName>
    <definedName name="RowTitleRegion2..M3">'Weekly Sales Activity'!$L$1:$L$2</definedName>
    <definedName name="Title1">Activity[[#Headers],[DAYS]]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6" i="1" l="1"/>
  <c r="D13" i="1"/>
  <c r="D16" i="1" s="1"/>
  <c r="E13" i="1"/>
  <c r="F16" i="1" s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<sst xmlns="http://schemas.openxmlformats.org/spreadsheetml/2006/main" count="33" uniqueCount="32">
  <si>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SALESPERSON</t>
  </si>
  <si>
    <t>WEEK ENDING</t>
  </si>
  <si>
    <t>LOCATION</t>
  </si>
  <si>
    <t>TODAY'S DATE</t>
  </si>
  <si>
    <t>DAYS</t>
  </si>
  <si>
    <t>IN SALES OFFICE</t>
  </si>
  <si>
    <t>OUTSIDE OFFICE</t>
  </si>
  <si>
    <t>IN OFFICE VISITS</t>
  </si>
  <si>
    <t>OUTSIDE CALLS</t>
  </si>
  <si>
    <t>FILE PHONE CALLS</t>
  </si>
  <si>
    <t>NEW ACCT. PHONE</t>
  </si>
  <si>
    <t>GUEST ROOMS</t>
  </si>
  <si>
    <t>FOOD &amp; BEVERAGE</t>
  </si>
  <si>
    <t>MTG. ROOM RENTAL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</si>
  <si>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</si>
  <si>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</si>
  <si>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</si>
  <si>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</si>
  <si>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</si>
  <si>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</si>
  <si>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</si>
  <si>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</si>
  <si>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</si>
  <si>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GOAL</t>
  </si>
  <si>
    <t>VARIANCE</t>
  </si>
  <si>
    <t>Approval</t>
  </si>
  <si>
    <t>*EXPLANATION</t>
  </si>
  <si>
    <t>OTHER*</t>
  </si>
  <si>
    <r>
      <t>WEEKLY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SALES ACTIVITY</t>
    </r>
  </si>
  <si>
    <t>Date</t>
  </si>
  <si>
    <t>Name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</si>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</sst>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</numFmts>
  <fonts count="15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8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31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168" fontId="0" fillId="0" borderId="0" xfId="7" applyFont="1">
      <alignment vertical="center"/>
    </xf>
    <xf numFmtId="168" fontId="0" fillId="2" borderId="0" xfId="8" applyNumberFormat="1" applyFont="1" applyAlignme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8" fillId="5" borderId="0" xfId="9" applyFont="1" applyFill="1" applyAlignment="1">
      <alignment vertical="center"/>
    </xf>
    <xf numFmtId="168" fontId="8" fillId="5" borderId="0" xfId="7" applyFont="1" applyFill="1">
      <alignment vertical="center"/>
    </xf>
    <xf numFmtId="168" fontId="8" fillId="5" borderId="0" xfId="7" applyNumberFormat="1" applyFont="1" applyFill="1" applyAlignment="1">
      <alignment vertical="center"/>
    </xf>
    <xf numFmtId="168" fontId="14" fillId="3" borderId="1" xfId="7" applyFont="1" applyFill="1" applyBorder="1">
      <alignment vertical="center"/>
    </xf>
    <xf numFmtId="168" fontId="14" fillId="3" borderId="4" xfId="7" applyFont="1" applyFill="1" applyBorder="1">
      <alignment vertical="center"/>
    </xf>
    <xf numFmtId="0" fontId="13" fillId="0" borderId="0" xfId="5" applyFont="1">
      <alignment horizontal="left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Currency Custom" xfId="7" xr:uid="{00000000-0005-0000-0000-000004000000}"/>
    <cellStyle name="Date Custom" xfId="4" xr:uid="{00000000-0005-0000-0000-000005000000}"/>
    <cellStyle name="Days" xfId="6" xr:uid="{00000000-0005-0000-0000-000006000000}"/>
    <cellStyle name="Do Not Type" xfId="8" xr:uid="{00000000-0005-0000-0000-000007000000}"/>
    <cellStyle name="Explanatory Text" xfId="21" builtinId="53" customBuiltin="1"/>
    <cellStyle name="Goal Var" xfId="10" xr:uid="{00000000-0005-0000-0000-000009000000}"/>
    <cellStyle name="Heading 1" xfId="17" builtinId="16" customBuiltin="1"/>
    <cellStyle name="Heading 2" xfId="18" builtinId="17" customBuiltin="1"/>
    <cellStyle name="Heading 3" xfId="19" builtinId="18" customBuiltin="1"/>
    <cellStyle name="Input Custom" xfId="3" xr:uid="{00000000-0005-0000-0000-00000D000000}"/>
    <cellStyle name="Labels" xfId="2" xr:uid="{00000000-0005-0000-0000-00000E000000}"/>
    <cellStyle name="Normal" xfId="0" builtinId="0" customBuiltin="1"/>
    <cellStyle name="Note" xfId="20" builtinId="10" customBuiltin="1"/>
    <cellStyle name="Notes" xfId="11" xr:uid="{00000000-0005-0000-0000-000011000000}"/>
    <cellStyle name="Percent" xfId="16" builtinId="5" customBuiltin="1"/>
    <cellStyle name="Table Headers" xfId="5" xr:uid="{00000000-0005-0000-0000-000013000000}"/>
    <cellStyle name="Table Totals" xfId="9" xr:uid="{00000000-0005-0000-0000-000014000000}"/>
    <cellStyle name="Title" xfId="1" builtinId="15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8" formatCode="&quot;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totalsRowDxfId="13" headerRowCellStyle="Table Headers" totalsRowCellStyle="Table Totals">
  <tableColumns count="12">
    <tableColumn id="1" xr3:uid="{00000000-0010-0000-0000-000001000000}" name="DAYS" totalsRowLabel="Totals" totalsRowDxfId="12" dataCellStyle="Table Totals"/>
    <tableColumn id="2" xr3:uid="{00000000-0010-0000-0000-000002000000}" name="IN SALES OFFICE" totalsRowFunction="sum" totalsRowDxfId="11" dataCellStyle="Currency Custom"/>
    <tableColumn id="3" xr3:uid="{00000000-0010-0000-0000-000003000000}" name="OUTSIDE OFFICE" totalsRowFunction="sum" totalsRowDxfId="10" dataCellStyle="Currency Custom"/>
    <tableColumn id="4" xr3:uid="{00000000-0010-0000-0000-000004000000}" name="IN OFFICE VISITS" totalsRowFunction="sum" totalsRowDxfId="9" dataCellStyle="Currency Custom"/>
    <tableColumn id="5" xr3:uid="{00000000-0010-0000-0000-000005000000}" name="OUTSIDE CALLS" totalsRowFunction="sum" totalsRowDxfId="8" dataCellStyle="Currency Custom"/>
    <tableColumn id="6" xr3:uid="{00000000-0010-0000-0000-000006000000}" name="FILE PHONE CALLS" totalsRowFunction="sum" totalsRowDxfId="7" dataCellStyle="Currency Custom"/>
    <tableColumn id="7" xr3:uid="{00000000-0010-0000-0000-000007000000}" name="NEW ACCT. PHONE" totalsRowFunction="sum" totalsRowDxfId="6" dataCellStyle="Currency Custom"/>
    <tableColumn id="8" xr3:uid="{00000000-0010-0000-0000-000008000000}" name="GUEST ROOMS" totalsRowFunction="min" totalsRowDxfId="5" dataCellStyle="Currency Custom"/>
    <tableColumn id="9" xr3:uid="{00000000-0010-0000-0000-000009000000}" name="FOOD &amp; BEVERAGE" totalsRowFunction="sum" totalsRowDxfId="4" dataCellStyle="Currency Custom"/>
    <tableColumn id="10" xr3:uid="{00000000-0010-0000-0000-00000A000000}" name="MTG. ROOM RENTAL" totalsRowFunction="sum" totalsRowDxfId="3" dataCellStyle="Currency Custom"/>
    <tableColumn id="11" xr3:uid="{00000000-0010-0000-0000-00000B000000}" name="OTHER*" totalsRowFunction="sum" totalsRowDxfId="2" dataCellStyle="Currency Custom"/>
    <tableColumn id="12" xr3:uid="{00000000-0010-0000-0000-00000C000000}" name="TOTAL" totalsRowFunction="sum" dataDxfId="1" totalsRowDxfId="0" dataCellStyle="Currency Custom">
      <calculatedColumnFormula>SUM(Activity[[#This Row],[IN SALES OFFICE]:[OTHER*]])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5"/>
  <cols>
    <col min="1" max="1" width="2.59765625" customWidth="1"/>
    <col min="2" max="2" width="14.5" customWidth="1"/>
    <col min="3" max="8" width="13.59765625" customWidth="1"/>
    <col min="9" max="9" width="14.09765625" customWidth="1"/>
    <col min="10" max="13" width="13.59765625" customWidth="1"/>
    <col min="14" max="14" width="2.59765625" customWidth="1"/>
  </cols>
  <sheetData>
    <row r="1" spans="2:13" ht="12" customHeight="1" x14ac:dyDescent="0.25">
      <c r="B1" s="16" t="s">
        <v>28</v>
      </c>
      <c r="C1" s="16"/>
      <c r="D1" s="16"/>
      <c r="E1" s="16"/>
      <c r="F1" s="16"/>
      <c r="G1" s="16"/>
      <c r="H1" s="16"/>
      <c r="I1" s="17" t="s">
        <v>0</v>
      </c>
      <c r="J1" s="30" t="s">
        <v>30</v>
      </c>
      <c r="K1" s="30"/>
      <c r="L1" s="17" t="s">
        <v>1</v>
      </c>
      <c r="M1" s="20" t="s">
        <v>29</v>
      </c>
    </row>
    <row r="2" spans="2:13" ht="20.25" customHeight="1" x14ac:dyDescent="0.25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5">
      <c r="B3" s="16"/>
      <c r="C3" s="16"/>
      <c r="D3" s="16"/>
      <c r="E3" s="16"/>
      <c r="F3" s="16"/>
      <c r="G3" s="16"/>
      <c r="H3" s="16"/>
      <c r="I3" s="18" t="s">
        <v>2</v>
      </c>
      <c r="J3" s="19" t="s">
        <v>31</v>
      </c>
      <c r="K3" s="19"/>
      <c r="L3" s="18" t="s">
        <v>3</v>
      </c>
      <c r="M3" s="22" t="s">
        <v>29</v>
      </c>
    </row>
    <row r="4" spans="2:13" ht="29.25" customHeight="1" x14ac:dyDescent="0.25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3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27</v>
      </c>
      <c r="M5" s="1" t="s">
        <v>14</v>
      </c>
    </row>
    <row r="6" spans="2:13" ht="20.25" customHeight="1" x14ac:dyDescent="0.25">
      <c r="B6" s="2" t="s">
        <v>15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4">
        <f>SUM(Activity[[#This Row],[IN SALES OFFICE]:[OTHER*]])</f>
        <v>210</v>
      </c>
    </row>
    <row r="7" spans="2:13" ht="20.25" customHeight="1" x14ac:dyDescent="0.25">
      <c r="B7" s="2" t="s">
        <v>16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4">
        <f>SUM(Activity[[#This Row],[IN SALES OFFICE]:[OTHER*]])</f>
        <v>338</v>
      </c>
    </row>
    <row r="8" spans="2:13" ht="20.25" customHeight="1" x14ac:dyDescent="0.25">
      <c r="B8" s="2" t="s">
        <v>17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4">
        <f>SUM(Activity[[#This Row],[IN SALES OFFICE]:[OTHER*]])</f>
        <v>710</v>
      </c>
    </row>
    <row r="9" spans="2:13" ht="20.25" customHeight="1" x14ac:dyDescent="0.25">
      <c r="B9" s="2" t="s">
        <v>18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4">
        <f>SUM(Activity[[#This Row],[IN SALES OFFICE]:[OTHER*]])</f>
        <v>425</v>
      </c>
    </row>
    <row r="10" spans="2:13" ht="20.25" customHeight="1" x14ac:dyDescent="0.25">
      <c r="B10" s="2" t="s">
        <v>19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4">
        <f>SUM(Activity[[#This Row],[IN SALES OFFICE]:[OTHER*]])</f>
        <v>378</v>
      </c>
    </row>
    <row r="11" spans="2:13" ht="20.25" customHeight="1" x14ac:dyDescent="0.25">
      <c r="B11" s="2" t="s">
        <v>20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SUM(Activity[[#This Row],[IN SALES OFFICE]:[OTHER*]])</f>
        <v>0</v>
      </c>
    </row>
    <row r="12" spans="2:13" ht="20.25" customHeight="1" x14ac:dyDescent="0.25">
      <c r="B12" s="2" t="s">
        <v>21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f>SUM(Activity[[#This Row],[IN SALES OFFICE]:[OTHER*]])</f>
        <v>0</v>
      </c>
    </row>
    <row r="13" spans="2:13" ht="20.25" customHeight="1" x14ac:dyDescent="0.25">
      <c r="B13" s="8" t="s">
        <v>22</v>
      </c>
      <c r="C13" s="9">
        <f>SUBTOTAL(109,Activity[IN SALES OFFICE])</f>
        <v>176</v>
      </c>
      <c r="D13" s="9">
        <f>SUBTOTAL(109,Activity[OUTSIDE OFFICE])</f>
        <v>324</v>
      </c>
      <c r="E13" s="9">
        <f>SUBTOTAL(109,Activity[IN OFFICE VISITS])</f>
        <v>65</v>
      </c>
      <c r="F13" s="9">
        <f>SUBTOTAL(109,Activity[OUTSIDE CALLS])</f>
        <v>177</v>
      </c>
      <c r="G13" s="9">
        <f>SUBTOTAL(109,Activity[FILE PHONE CALLS])</f>
        <v>372</v>
      </c>
      <c r="H13" s="9">
        <f>SUBTOTAL(109,Activity[NEW ACCT. PHONE])</f>
        <v>220</v>
      </c>
      <c r="I13" s="9">
        <f>SUBTOTAL(105,Activity[GUEST ROOMS])</f>
        <v>0</v>
      </c>
      <c r="J13" s="9">
        <f>SUBTOTAL(109,Activity[FOOD &amp; BEVERAGE])</f>
        <v>0</v>
      </c>
      <c r="K13" s="9">
        <f>SUBTOTAL(109,Activity[MTG. ROOM RENTAL])</f>
        <v>0</v>
      </c>
      <c r="L13" s="9">
        <f>SUBTOTAL(109,Activity[OTHER*])</f>
        <v>0</v>
      </c>
      <c r="M13" s="10">
        <f>SUBTOTAL(109,Activity[TOTAL])</f>
        <v>2061</v>
      </c>
    </row>
    <row r="14" spans="2:13" ht="20.2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5">
      <c r="B15" s="11" t="s">
        <v>23</v>
      </c>
      <c r="C15" s="5">
        <v>200</v>
      </c>
      <c r="D15" s="5">
        <v>400</v>
      </c>
      <c r="E15" s="5">
        <v>300</v>
      </c>
      <c r="F15" s="5">
        <v>65</v>
      </c>
      <c r="G15" s="5">
        <v>500</v>
      </c>
      <c r="H15" s="5">
        <v>300</v>
      </c>
      <c r="I15" s="5">
        <v>400</v>
      </c>
      <c r="J15" s="5">
        <v>600</v>
      </c>
      <c r="K15" s="5">
        <v>300</v>
      </c>
      <c r="L15" s="5">
        <v>300</v>
      </c>
      <c r="M15" s="6">
        <f>SUM(C15:L15)</f>
        <v>3365</v>
      </c>
    </row>
    <row r="16" spans="2:13" ht="20.25" customHeight="1" x14ac:dyDescent="0.25">
      <c r="B16" s="12" t="s">
        <v>24</v>
      </c>
      <c r="C16" s="7">
        <f>SUM(Activity[[#Totals],[IN SALES OFFICE]]-C15)</f>
        <v>-24</v>
      </c>
      <c r="D16" s="7">
        <f>SUM(Activity[[#Totals],[OUTSIDE OFFICE]]-D15)</f>
        <v>-76</v>
      </c>
      <c r="E16" s="7">
        <f>SUM(Activity[[#Totals],[IN OFFICE VISITS]]-E15)</f>
        <v>-235</v>
      </c>
      <c r="F16" s="7">
        <f>SUM(Activity[[#Totals],[IN OFFICE VISITS]]-F15)</f>
        <v>0</v>
      </c>
      <c r="G16" s="7">
        <f>SUM(Activity[[#Totals],[FILE PHONE CALLS]]-G15)</f>
        <v>-128</v>
      </c>
      <c r="H16" s="7">
        <f>SUM(Activity[[#Totals],[NEW ACCT. PHONE]]-H15)</f>
        <v>-80</v>
      </c>
      <c r="I16" s="7">
        <f>SUM(Activity[[#Totals],[GUEST ROOMS]]-I15)</f>
        <v>-400</v>
      </c>
      <c r="J16" s="7">
        <f>SUM(Activity[[#Totals],[FOOD &amp; BEVERAGE]]-J15)</f>
        <v>-600</v>
      </c>
      <c r="K16" s="7">
        <f>SUM(Activity[[#Totals],[MTG. ROOM RENTAL]]-K15)</f>
        <v>-300</v>
      </c>
      <c r="L16" s="7">
        <f>SUM(Activity[[#Totals],[OTHER*]]-L15)</f>
        <v>-300</v>
      </c>
      <c r="M16" s="6">
        <f>SUM(C16:L16)</f>
        <v>-2143</v>
      </c>
    </row>
    <row r="17" spans="2:6" ht="40.5" customHeight="1" x14ac:dyDescent="0.25"/>
    <row r="18" spans="2:6" ht="20.25" customHeight="1" x14ac:dyDescent="0.25">
      <c r="B18" s="24" t="s">
        <v>26</v>
      </c>
      <c r="C18" s="25"/>
      <c r="D18" s="25"/>
      <c r="E18" s="25"/>
      <c r="F18" s="26"/>
    </row>
    <row r="19" spans="2:6" ht="20.25" customHeight="1" x14ac:dyDescent="0.25">
      <c r="B19" s="27"/>
      <c r="C19" s="28"/>
      <c r="D19" s="28"/>
      <c r="E19" s="28"/>
      <c r="F19" s="29"/>
    </row>
    <row r="20" spans="2:6" ht="27.75" customHeight="1" x14ac:dyDescent="0.25">
      <c r="B20" t="s">
        <v>25</v>
      </c>
      <c r="C20" s="15"/>
      <c r="D20" s="15"/>
      <c r="E20" s="15"/>
      <c r="F20" s="15"/>
    </row>
  </sheetData>
  <mergeCells count="11">
    <mergeCell ref="L3:L4"/>
    <mergeCell ref="M1:M2"/>
    <mergeCell ref="M3:M4"/>
    <mergeCell ref="L1:L2"/>
    <mergeCell ref="B18:F19"/>
    <mergeCell ref="J1:K2"/>
    <mergeCell ref="C20:F20"/>
    <mergeCell ref="B1:H4"/>
    <mergeCell ref="I1:I2"/>
    <mergeCell ref="I3:I4"/>
    <mergeCell ref="J3:K4"/>
  </mergeCells>
  <dataValidations count="27">
    <dataValidation allowBlank="1" showInputMessage="1" showErrorMessage="1" prompt="Create a Weekly Sales Activity Report in this worksheet. Enter sales details in Activity table and Goal amount in row below the table. Variance is automatically calculated" sqref="A1" xr:uid="{00000000-0002-0000-0000-000000000000}"/>
    <dataValidation allowBlank="1" showInputMessage="1" showErrorMessage="1" prompt="Enter Salesperson name in cell at right" sqref="I1" xr:uid="{00000000-0002-0000-0000-000001000000}"/>
    <dataValidation allowBlank="1" showInputMessage="1" showErrorMessage="1" prompt="Enter Salesperson name in this cell" sqref="J1" xr:uid="{00000000-0002-0000-0000-000002000000}"/>
    <dataValidation allowBlank="1" showInputMessage="1" showErrorMessage="1" prompt="Enter Location in cell at right" sqref="I3" xr:uid="{00000000-0002-0000-0000-000003000000}"/>
    <dataValidation allowBlank="1" showInputMessage="1" showErrorMessage="1" prompt="Enter Location in this cell" sqref="J3" xr:uid="{00000000-0002-0000-0000-000004000000}"/>
    <dataValidation allowBlank="1" showInputMessage="1" showErrorMessage="1" prompt="Enter Week Ending Date in cell at right" sqref="L1" xr:uid="{00000000-0002-0000-0000-000005000000}"/>
    <dataValidation allowBlank="1" showInputMessage="1" showErrorMessage="1" prompt="Enter Week Ending Date in this cell" sqref="M1" xr:uid="{00000000-0002-0000-0000-000006000000}"/>
    <dataValidation allowBlank="1" showInputMessage="1" showErrorMessage="1" prompt="Enter Today’s Date in cell at right" sqref="L3" xr:uid="{00000000-0002-0000-0000-000007000000}"/>
    <dataValidation allowBlank="1" showInputMessage="1" showErrorMessage="1" prompt="Enter Today’s Date in this cell" sqref="M3" xr:uid="{00000000-0002-0000-0000-000008000000}"/>
    <dataValidation allowBlank="1" showInputMessage="1" showErrorMessage="1" prompt="Enter Days in this column under this heading" sqref="B5" xr:uid="{00000000-0002-0000-0000-000009000000}"/>
    <dataValidation allowBlank="1" showInputMessage="1" showErrorMessage="1" prompt="Enter In Sales Office amount in this column under this heading" sqref="C5" xr:uid="{00000000-0002-0000-0000-00000A000000}"/>
    <dataValidation allowBlank="1" showInputMessage="1" showErrorMessage="1" prompt="Enter Outside Office amount in this column under this heading" sqref="D5" xr:uid="{00000000-0002-0000-0000-00000B000000}"/>
    <dataValidation allowBlank="1" showInputMessage="1" showErrorMessage="1" prompt="Enter In Office Visits cost in this column under this heading" sqref="E5" xr:uid="{00000000-0002-0000-0000-00000C000000}"/>
    <dataValidation allowBlank="1" showInputMessage="1" showErrorMessage="1" prompt="Enter Outside Calls cost in this column under this heading" sqref="F5" xr:uid="{00000000-0002-0000-0000-00000D000000}"/>
    <dataValidation allowBlank="1" showInputMessage="1" showErrorMessage="1" prompt="Enter File Phone Calls cost in this column under this heading" sqref="G5" xr:uid="{00000000-0002-0000-0000-00000E000000}"/>
    <dataValidation allowBlank="1" showInputMessage="1" showErrorMessage="1" prompt="Enter New Account Phone cost in this column under this heading" sqref="H5" xr:uid="{00000000-0002-0000-0000-00000F000000}"/>
    <dataValidation allowBlank="1" showInputMessage="1" showErrorMessage="1" prompt="Enter Guest Rooms cost in this column under this heading" sqref="I5" xr:uid="{00000000-0002-0000-0000-000010000000}"/>
    <dataValidation allowBlank="1" showInputMessage="1" showErrorMessage="1" prompt="Enter Food and Beverage cost in this column under this heading" sqref="J5" xr:uid="{00000000-0002-0000-0000-000011000000}"/>
    <dataValidation allowBlank="1" showInputMessage="1" showErrorMessage="1" prompt="Enter Meeting Room Rental in this column under this heading" sqref="K5" xr:uid="{00000000-0002-0000-0000-000012000000}"/>
    <dataValidation allowBlank="1" showInputMessage="1" showErrorMessage="1" prompt="Enter Other costs in this column under this heading" sqref="L5" xr:uid="{00000000-0002-0000-0000-000013000000}"/>
    <dataValidation allowBlank="1" showInputMessage="1" showErrorMessage="1" prompt="Total is automatically calculated in this column under this heading. Enter Goal costs in cells below the table and Variance is automatically calculated" sqref="M5" xr:uid="{00000000-0002-0000-0000-000014000000}"/>
    <dataValidation allowBlank="1" showInputMessage="1" showErrorMessage="1" prompt="Enter Goal costs in cells at right. Variance is automatically calculated in cells below" sqref="B15" xr:uid="{00000000-0002-0000-0000-000015000000}"/>
    <dataValidation allowBlank="1" showInputMessage="1" showErrorMessage="1" prompt="Variance is automatically calculated, and icons are updated in cells at right. Enter Explanation and Approval in cells below" sqref="B16" xr:uid="{00000000-0002-0000-0000-000016000000}"/>
    <dataValidation allowBlank="1" showInputMessage="1" showErrorMessage="1" prompt="Enter Explanation in this cell, and Approval in cell C20" sqref="B18:F19" xr:uid="{00000000-0002-0000-0000-000017000000}"/>
    <dataValidation allowBlank="1" showInputMessage="1" showErrorMessage="1" prompt="Enter Approval in cell at right" sqref="B20" xr:uid="{00000000-0002-0000-0000-000018000000}"/>
    <dataValidation allowBlank="1" showInputMessage="1" showErrorMessage="1" prompt="Enter Approval in this cell" sqref="C20:F20" xr:uid="{00000000-0002-0000-0000-000019000000}"/>
    <dataValidation allowBlank="1" showInputMessage="1" showErrorMessage="1" prompt="Title of this worksheet is in this cell. Enter Salesperson name in cell J1, Location in cell J3, and Dates in cells M1 and M3" sqref="B1:H4" xr:uid="{00000000-0002-0000-0000-00001A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91E3A98-9609-43BD-B7A0-BA767F123949}"/>
</file>

<file path=customXml/itemProps2.xml><?xml version="1.0" encoding="utf-8"?>
<ds:datastoreItem xmlns:ds="http://schemas.openxmlformats.org/officeDocument/2006/customXml" ds:itemID="{F85888F6-428D-40B9-BC17-9CB2FB3E38BD}"/>
</file>

<file path=customXml/itemProps3.xml><?xml version="1.0" encoding="utf-8"?>
<ds:datastoreItem xmlns:ds="http://schemas.openxmlformats.org/officeDocument/2006/customXml" ds:itemID="{7FDFBA7A-E0E6-4FA0-A1DC-8B8075979C4C}"/>
</file>

<file path=docProps/app.xml><?xml version="1.0" encoding="utf-8"?>
<Properties xmlns="http://schemas.openxmlformats.org/officeDocument/2006/extended-properties" xmlns:vt="http://schemas.openxmlformats.org/officeDocument/2006/docPropsVTypes">
  <Template>TM03107674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Weekly Sales Activity</vt:lpstr>
      <vt:lpstr>'Weekly Sales Activity'!Print_Titles</vt:lpstr>
      <vt:lpstr>RowTitleRegion1..J3</vt:lpstr>
      <vt:lpstr>RowTitleRegion2..M3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2022-02-14T06:30:43Z</dcterms:created>
  <dcterms:modified xsi:type="dcterms:W3CDTF">2022-02-14T06:30:48Z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