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13_ncr:1_{2C527526-B5AE-4900-AD10-D9C9FCE3BF5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Weekly Sales Activity" sheetId="1" r:id="rId1"/>
  </sheets>
  <definedNames>
    <definedName name="_xlnm.Print_Titles" localSheetId="0">'Weekly Sales Activity'!$5:$5</definedName>
    <definedName name="RowTitleRegion1..J3">'Weekly Sales Activity'!$I$1:$I$2</definedName>
    <definedName name="RowTitleRegion2..M3">'Weekly Sales Activity'!$L$1:$L$2</definedName>
    <definedName name="Title1">Activity[[#Headers],[DAYS]]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6" i="1" l="1"/>
  <c r="D13" i="1"/>
  <c r="D16" i="1" s="1"/>
  <c r="E13" i="1"/>
  <c r="F16" i="1" s="1"/>
  <c r="F13" i="1"/>
  <c r="G13" i="1"/>
  <c r="G16" i="1" s="1"/>
  <c r="H13" i="1"/>
  <c r="H16" i="1" s="1"/>
  <c r="I13" i="1"/>
  <c r="I16" i="1" s="1"/>
  <c r="J13" i="1"/>
  <c r="J16" i="1" s="1"/>
  <c r="K13" i="1"/>
  <c r="K16" i="1" s="1"/>
  <c r="L13" i="1"/>
  <c r="L16" i="1" s="1"/>
  <c r="M15" i="1"/>
  <c r="E16" i="1"/>
  <c r="M12" i="1"/>
  <c r="M11" i="1"/>
  <c r="M10" i="1"/>
  <c r="M9" i="1"/>
  <c r="M8" i="1"/>
  <c r="M7" i="1"/>
  <c r="M6" i="1"/>
  <c r="M13" i="1" l="1"/>
  <c r="M16" i="1"/>
</calcChain>
</file>

<file path=xl/sharedStrings.xml><?xml version="1.0" encoding="utf-8"?>
<sst xmlns="http://schemas.openxmlformats.org/spreadsheetml/2006/main" count="33" uniqueCount="32">
  <si>
    <t>SALESPERSON</t>
  </si>
  <si>
    <t>WEEK ENDING</t>
  </si>
  <si>
    <t>LOCATION</t>
  </si>
  <si>
    <t>TODAY'S DATE</t>
  </si>
  <si>
    <t>DAYS</t>
  </si>
  <si>
    <t>IN SALES OFFICE</t>
  </si>
  <si>
    <t>OUTSIDE OFFICE</t>
  </si>
  <si>
    <t>IN OFFICE VISITS</t>
  </si>
  <si>
    <t>OUTSIDE CALLS</t>
  </si>
  <si>
    <t>FILE PHONE CALLS</t>
  </si>
  <si>
    <t>NEW ACCT. PHONE</t>
  </si>
  <si>
    <t>GUEST ROOMS</t>
  </si>
  <si>
    <t>FOOD &amp; BEVERAGE</t>
  </si>
  <si>
    <t>MTG. ROOM RENTAL</t>
  </si>
  <si>
    <t>TOTAL</t>
  </si>
  <si>
    <t>Monday</t>
  </si>
  <si>
    <t>Tuesday</t>
  </si>
  <si>
    <t>Wednesday</t>
  </si>
  <si>
    <t>Thursday</t>
  </si>
  <si>
    <t>Friday</t>
  </si>
  <si>
    <t>Saturday</t>
  </si>
  <si>
    <t>Sunday</t>
  </si>
  <si>
    <t>Totals</t>
  </si>
  <si>
    <t>GOAL</t>
  </si>
  <si>
    <t>VARIANCE</t>
  </si>
  <si>
    <t>Approval</t>
  </si>
  <si>
    <t>*EXPLANATION</t>
  </si>
  <si>
    <t>OTHER*</t>
  </si>
  <si>
    <r>
      <t>WEEKLY</t>
    </r>
    <r>
      <rPr>
        <sz val="24"/>
        <color theme="4"/>
        <rFont val="Arial"/>
        <family val="2"/>
        <scheme val="minor"/>
      </rPr>
      <t xml:space="preserve"> </t>
    </r>
    <r>
      <rPr>
        <sz val="24"/>
        <color theme="4" tint="-0.499984740745262"/>
        <rFont val="Arial"/>
        <family val="2"/>
        <scheme val="minor"/>
      </rPr>
      <t>SALES ACTIVITY</t>
    </r>
  </si>
  <si>
    <t>Date</t>
  </si>
  <si>
    <t>Name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</si>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</sst>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</numFmts>
  <fonts count="15" x14ac:knownFonts="1">
    <font>
      <sz val="11"/>
      <color theme="3"/>
      <name val="Arial"/>
      <family val="2"/>
      <scheme val="minor"/>
    </font>
    <font>
      <sz val="24"/>
      <color theme="3"/>
      <name val="Arial Black"/>
      <family val="2"/>
      <scheme val="major"/>
    </font>
    <font>
      <sz val="24"/>
      <color theme="4"/>
      <name val="Arial"/>
      <family val="2"/>
      <scheme val="minor"/>
    </font>
    <font>
      <sz val="8"/>
      <color theme="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3"/>
      <name val="Arial"/>
      <family val="2"/>
      <scheme val="minor"/>
    </font>
    <font>
      <i/>
      <sz val="11"/>
      <color theme="3"/>
      <name val="Arial"/>
      <family val="2"/>
      <scheme val="minor"/>
    </font>
    <font>
      <sz val="11"/>
      <color theme="5" tint="-0.24994659260841701"/>
      <name val="Arial"/>
      <family val="2"/>
      <scheme val="minor"/>
    </font>
    <font>
      <sz val="24"/>
      <color theme="4" tint="-0.499984740745262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</borders>
  <cellStyleXfs count="23">
    <xf numFmtId="0" fontId="0" fillId="0" borderId="0" applyNumberFormat="0" applyFill="0" applyBorder="0" applyProtection="0">
      <alignment wrapText="1"/>
    </xf>
    <xf numFmtId="0" fontId="1" fillId="0" borderId="0" applyNumberFormat="0" applyFill="0" applyBorder="0" applyAlignment="0" applyProtection="0"/>
    <xf numFmtId="0" fontId="9" fillId="0" borderId="0" applyNumberFormat="0" applyFill="0" applyBorder="0" applyProtection="0">
      <alignment horizontal="right"/>
    </xf>
    <xf numFmtId="0" fontId="9" fillId="0" borderId="0" applyNumberFormat="0" applyFill="0" applyBorder="0" applyProtection="0">
      <alignment horizontal="left"/>
    </xf>
    <xf numFmtId="14" fontId="9" fillId="0" borderId="0" applyFill="0" applyBorder="0" applyAlignment="0" applyProtection="0"/>
    <xf numFmtId="0" fontId="11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vertical="center"/>
    </xf>
    <xf numFmtId="168" fontId="9" fillId="0" borderId="0" applyFill="0" applyBorder="0" applyProtection="0">
      <alignment vertical="center"/>
    </xf>
    <xf numFmtId="0" fontId="9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0" borderId="10" applyNumberFormat="0" applyFill="0" applyProtection="0">
      <alignment vertical="top" wrapText="1"/>
    </xf>
    <xf numFmtId="167" fontId="9" fillId="0" borderId="0" applyFill="0" applyBorder="0" applyAlignment="0" applyProtection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164" fontId="9" fillId="0" borderId="0" applyFill="0" applyBorder="0" applyAlignment="0" applyProtection="0"/>
    <xf numFmtId="9" fontId="9" fillId="0" borderId="0" applyFill="0" applyBorder="0" applyAlignment="0" applyProtection="0"/>
    <xf numFmtId="0" fontId="4" fillId="0" borderId="7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9" fillId="4" borderId="6" applyNumberFormat="0" applyAlignment="0" applyProtection="0"/>
    <xf numFmtId="0" fontId="10" fillId="0" borderId="0" applyNumberFormat="0" applyFill="0" applyBorder="0" applyAlignment="0" applyProtection="0"/>
    <xf numFmtId="0" fontId="7" fillId="0" borderId="9" applyNumberFormat="0" applyFill="0" applyAlignment="0" applyProtection="0"/>
  </cellStyleXfs>
  <cellXfs count="31">
    <xf numFmtId="0" fontId="0" fillId="0" borderId="0" xfId="0">
      <alignment wrapText="1"/>
    </xf>
    <xf numFmtId="0" fontId="11" fillId="0" borderId="0" xfId="5">
      <alignment horizontal="left" wrapText="1"/>
    </xf>
    <xf numFmtId="0" fontId="6" fillId="0" borderId="0" xfId="6">
      <alignment vertical="center"/>
    </xf>
    <xf numFmtId="168" fontId="0" fillId="0" borderId="0" xfId="7" applyFont="1">
      <alignment vertical="center"/>
    </xf>
    <xf numFmtId="168" fontId="0" fillId="2" borderId="0" xfId="8" applyNumberFormat="1" applyFont="1" applyAlignment="1">
      <alignment vertical="center"/>
    </xf>
    <xf numFmtId="168" fontId="0" fillId="3" borderId="2" xfId="7" applyFont="1" applyFill="1" applyBorder="1">
      <alignment vertical="center"/>
    </xf>
    <xf numFmtId="168" fontId="0" fillId="3" borderId="3" xfId="7" applyFont="1" applyFill="1" applyBorder="1">
      <alignment vertical="center"/>
    </xf>
    <xf numFmtId="168" fontId="0" fillId="3" borderId="5" xfId="7" applyFont="1" applyFill="1" applyBorder="1">
      <alignment vertical="center"/>
    </xf>
    <xf numFmtId="0" fontId="8" fillId="5" borderId="0" xfId="9" applyFont="1" applyFill="1" applyAlignment="1">
      <alignment vertical="center"/>
    </xf>
    <xf numFmtId="168" fontId="8" fillId="5" borderId="0" xfId="7" applyFont="1" applyFill="1">
      <alignment vertical="center"/>
    </xf>
    <xf numFmtId="168" fontId="8" fillId="5" borderId="0" xfId="7" applyNumberFormat="1" applyFont="1" applyFill="1" applyAlignment="1">
      <alignment vertical="center"/>
    </xf>
    <xf numFmtId="168" fontId="14" fillId="3" borderId="1" xfId="7" applyFont="1" applyFill="1" applyBorder="1">
      <alignment vertical="center"/>
    </xf>
    <xf numFmtId="168" fontId="14" fillId="3" borderId="4" xfId="7" applyFont="1" applyFill="1" applyBorder="1">
      <alignment vertical="center"/>
    </xf>
    <xf numFmtId="0" fontId="13" fillId="0" borderId="0" xfId="5" applyFont="1">
      <alignment horizontal="left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left"/>
    </xf>
    <xf numFmtId="0" fontId="1" fillId="0" borderId="0" xfId="1" applyAlignment="1">
      <alignment horizontal="left" vertical="center"/>
    </xf>
    <xf numFmtId="0" fontId="9" fillId="0" borderId="0" xfId="2">
      <alignment horizontal="right"/>
    </xf>
    <xf numFmtId="0" fontId="9" fillId="0" borderId="0" xfId="2" applyAlignment="1">
      <alignment horizontal="right" vertical="center"/>
    </xf>
    <xf numFmtId="0" fontId="0" fillId="0" borderId="0" xfId="3" applyFont="1" applyAlignment="1">
      <alignment horizontal="left" vertical="center"/>
    </xf>
    <xf numFmtId="14" fontId="0" fillId="0" borderId="0" xfId="4" applyFont="1" applyAlignment="1">
      <alignment horizontal="left"/>
    </xf>
    <xf numFmtId="14" fontId="9" fillId="0" borderId="0" xfId="4" applyAlignment="1">
      <alignment horizontal="left"/>
    </xf>
    <xf numFmtId="14" fontId="0" fillId="0" borderId="0" xfId="4" applyFont="1" applyAlignment="1">
      <alignment horizontal="left" vertical="center"/>
    </xf>
    <xf numFmtId="14" fontId="9" fillId="0" borderId="0" xfId="4" applyAlignment="1">
      <alignment horizontal="left" vertical="center"/>
    </xf>
    <xf numFmtId="0" fontId="9" fillId="0" borderId="11" xfId="11" applyFont="1" applyBorder="1" applyAlignment="1">
      <alignment horizontal="left" vertical="top"/>
    </xf>
    <xf numFmtId="0" fontId="9" fillId="0" borderId="12" xfId="11" applyFont="1" applyBorder="1" applyAlignment="1">
      <alignment horizontal="left" vertical="top"/>
    </xf>
    <xf numFmtId="0" fontId="9" fillId="0" borderId="17" xfId="11" applyFont="1" applyBorder="1" applyAlignment="1">
      <alignment horizontal="left" vertical="top"/>
    </xf>
    <xf numFmtId="0" fontId="9" fillId="0" borderId="14" xfId="11" applyFont="1" applyBorder="1" applyAlignment="1">
      <alignment horizontal="left" vertical="top"/>
    </xf>
    <xf numFmtId="0" fontId="9" fillId="0" borderId="15" xfId="11" applyFont="1" applyBorder="1" applyAlignment="1">
      <alignment horizontal="left" vertical="top"/>
    </xf>
    <xf numFmtId="0" fontId="9" fillId="0" borderId="16" xfId="11" applyFont="1" applyBorder="1" applyAlignment="1">
      <alignment horizontal="left" vertical="top"/>
    </xf>
    <xf numFmtId="0" fontId="0" fillId="0" borderId="0" xfId="3" applyFont="1">
      <alignment horizontal="left"/>
    </xf>
  </cellXfs>
  <cellStyles count="23"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Currency Custom" xfId="7" xr:uid="{00000000-0005-0000-0000-000004000000}"/>
    <cellStyle name="Date Custom" xfId="4" xr:uid="{00000000-0005-0000-0000-000005000000}"/>
    <cellStyle name="Days" xfId="6" xr:uid="{00000000-0005-0000-0000-000006000000}"/>
    <cellStyle name="Do Not Type" xfId="8" xr:uid="{00000000-0005-0000-0000-000007000000}"/>
    <cellStyle name="Explanatory Text" xfId="21" builtinId="53" customBuiltin="1"/>
    <cellStyle name="Goal Var" xfId="10" xr:uid="{00000000-0005-0000-0000-000009000000}"/>
    <cellStyle name="Heading 1" xfId="17" builtinId="16" customBuiltin="1"/>
    <cellStyle name="Heading 2" xfId="18" builtinId="17" customBuiltin="1"/>
    <cellStyle name="Heading 3" xfId="19" builtinId="18" customBuiltin="1"/>
    <cellStyle name="Input Custom" xfId="3" xr:uid="{00000000-0005-0000-0000-00000D000000}"/>
    <cellStyle name="Labels" xfId="2" xr:uid="{00000000-0005-0000-0000-00000E000000}"/>
    <cellStyle name="Normal" xfId="0" builtinId="0" customBuiltin="1"/>
    <cellStyle name="Note" xfId="20" builtinId="10" customBuiltin="1"/>
    <cellStyle name="Notes" xfId="11" xr:uid="{00000000-0005-0000-0000-000011000000}"/>
    <cellStyle name="Percent" xfId="16" builtinId="5" customBuiltin="1"/>
    <cellStyle name="Table Headers" xfId="5" xr:uid="{00000000-0005-0000-0000-000013000000}"/>
    <cellStyle name="Table Totals" xfId="9" xr:uid="{00000000-0005-0000-0000-000014000000}"/>
    <cellStyle name="Title" xfId="1" builtinId="15"/>
    <cellStyle name="Total" xfId="22" builtinId="25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numFmt numFmtId="168" formatCode="&quot;$&quot;#,##0.00"/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numFmt numFmtId="168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vertical style="thin">
          <color theme="0"/>
        </vertical>
      </border>
    </dxf>
    <dxf>
      <border>
        <bottom style="thin">
          <color theme="3"/>
        </bottom>
      </border>
    </dxf>
    <dxf>
      <border>
        <vertical style="thin">
          <color theme="3"/>
        </vertical>
      </border>
    </dxf>
  </dxfs>
  <tableStyles count="1" defaultTableStyle="TableStyleMedium2" defaultPivotStyle="PivotStyleLight16">
    <tableStyle name="Weeky Sales Activity" pivot="0" count="3" xr9:uid="{00000000-0011-0000-FFFF-FFFF00000000}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ctivity" displayName="Activity" ref="B5:M13" totalsRowCount="1" totalsRowDxfId="13" headerRowCellStyle="Table Headers" totalsRowCellStyle="Table Totals">
  <tableColumns count="12">
    <tableColumn id="1" xr3:uid="{00000000-0010-0000-0000-000001000000}" name="DAYS" totalsRowLabel="Totals" totalsRowDxfId="12" dataCellStyle="Table Totals"/>
    <tableColumn id="2" xr3:uid="{00000000-0010-0000-0000-000002000000}" name="IN SALES OFFICE" totalsRowFunction="sum" totalsRowDxfId="11" dataCellStyle="Currency Custom"/>
    <tableColumn id="3" xr3:uid="{00000000-0010-0000-0000-000003000000}" name="OUTSIDE OFFICE" totalsRowFunction="sum" totalsRowDxfId="10" dataCellStyle="Currency Custom"/>
    <tableColumn id="4" xr3:uid="{00000000-0010-0000-0000-000004000000}" name="IN OFFICE VISITS" totalsRowFunction="sum" totalsRowDxfId="9" dataCellStyle="Currency Custom"/>
    <tableColumn id="5" xr3:uid="{00000000-0010-0000-0000-000005000000}" name="OUTSIDE CALLS" totalsRowFunction="sum" totalsRowDxfId="8" dataCellStyle="Currency Custom"/>
    <tableColumn id="6" xr3:uid="{00000000-0010-0000-0000-000006000000}" name="FILE PHONE CALLS" totalsRowFunction="sum" totalsRowDxfId="7" dataCellStyle="Currency Custom"/>
    <tableColumn id="7" xr3:uid="{00000000-0010-0000-0000-000007000000}" name="NEW ACCT. PHONE" totalsRowFunction="sum" totalsRowDxfId="6" dataCellStyle="Currency Custom"/>
    <tableColumn id="8" xr3:uid="{00000000-0010-0000-0000-000008000000}" name="GUEST ROOMS" totalsRowFunction="min" totalsRowDxfId="5" dataCellStyle="Currency Custom"/>
    <tableColumn id="9" xr3:uid="{00000000-0010-0000-0000-000009000000}" name="FOOD &amp; BEVERAGE" totalsRowFunction="sum" totalsRowDxfId="4" dataCellStyle="Currency Custom"/>
    <tableColumn id="10" xr3:uid="{00000000-0010-0000-0000-00000A000000}" name="MTG. ROOM RENTAL" totalsRowFunction="sum" totalsRowDxfId="3" dataCellStyle="Currency Custom"/>
    <tableColumn id="11" xr3:uid="{00000000-0010-0000-0000-00000B000000}" name="OTHER*" totalsRowFunction="sum" totalsRowDxfId="2" dataCellStyle="Currency Custom"/>
    <tableColumn id="12" xr3:uid="{00000000-0010-0000-0000-00000C000000}" name="TOTAL" totalsRowFunction="sum" dataDxfId="1" totalsRowDxfId="0" dataCellStyle="Currency Custom">
      <calculatedColumnFormula>SUM(Activity[[#This Row],[IN SALES OFFICE]:[OTHER*]])</calculatedColumnFormula>
    </tableColumn>
  </tableColumns>
  <tableStyleInfo name="Weeky Sales Activity" showFirstColumn="0" showLastColumn="0" showRowStripes="1" showColumnStripes="0"/>
  <extLst>
    <ext xmlns:x14="http://schemas.microsoft.com/office/spreadsheetml/2009/9/main" uri="{504A1905-F514-4f6f-8877-14C23A59335A}">
      <x14:table altTextSummary="Enter Days and various sales costs, including In Office visits, Outside Calls, Food and Beverage, and Meeting Room Rental in this table. Total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Weeky Sales Activity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Weeky Sales Activity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M20"/>
  <sheetViews>
    <sheetView showGridLines="0" tabSelected="1" zoomScaleNormal="100" workbookViewId="0"/>
  </sheetViews>
  <sheetFormatPr defaultRowHeight="20.25" customHeight="1" x14ac:dyDescent="0.25"/>
  <cols>
    <col min="1" max="1" width="2.59765625" customWidth="1"/>
    <col min="2" max="2" width="14.5" customWidth="1"/>
    <col min="3" max="8" width="13.59765625" customWidth="1"/>
    <col min="9" max="9" width="14.09765625" customWidth="1"/>
    <col min="10" max="13" width="13.59765625" customWidth="1"/>
    <col min="14" max="14" width="2.59765625" customWidth="1"/>
  </cols>
  <sheetData>
    <row r="1" spans="2:13" ht="12" customHeight="1" x14ac:dyDescent="0.25">
      <c r="B1" s="16" t="s">
        <v>28</v>
      </c>
      <c r="C1" s="16"/>
      <c r="D1" s="16"/>
      <c r="E1" s="16"/>
      <c r="F1" s="16"/>
      <c r="G1" s="16"/>
      <c r="H1" s="16"/>
      <c r="I1" s="17" t="s">
        <v>0</v>
      </c>
      <c r="J1" s="30" t="s">
        <v>30</v>
      </c>
      <c r="K1" s="30"/>
      <c r="L1" s="17" t="s">
        <v>1</v>
      </c>
      <c r="M1" s="20" t="s">
        <v>29</v>
      </c>
    </row>
    <row r="2" spans="2:13" ht="20.25" customHeight="1" x14ac:dyDescent="0.25">
      <c r="B2" s="16"/>
      <c r="C2" s="16"/>
      <c r="D2" s="16"/>
      <c r="E2" s="16"/>
      <c r="F2" s="16"/>
      <c r="G2" s="16"/>
      <c r="H2" s="16"/>
      <c r="I2" s="17"/>
      <c r="J2" s="30"/>
      <c r="K2" s="30"/>
      <c r="L2" s="17"/>
      <c r="M2" s="21"/>
    </row>
    <row r="3" spans="2:13" ht="20.25" customHeight="1" x14ac:dyDescent="0.25">
      <c r="B3" s="16"/>
      <c r="C3" s="16"/>
      <c r="D3" s="16"/>
      <c r="E3" s="16"/>
      <c r="F3" s="16"/>
      <c r="G3" s="16"/>
      <c r="H3" s="16"/>
      <c r="I3" s="18" t="s">
        <v>2</v>
      </c>
      <c r="J3" s="19" t="s">
        <v>31</v>
      </c>
      <c r="K3" s="19"/>
      <c r="L3" s="18" t="s">
        <v>3</v>
      </c>
      <c r="M3" s="22" t="s">
        <v>29</v>
      </c>
    </row>
    <row r="4" spans="2:13" ht="29.25" customHeight="1" x14ac:dyDescent="0.25">
      <c r="B4" s="16"/>
      <c r="C4" s="16"/>
      <c r="D4" s="16"/>
      <c r="E4" s="16"/>
      <c r="F4" s="16"/>
      <c r="G4" s="16"/>
      <c r="H4" s="16"/>
      <c r="I4" s="18"/>
      <c r="J4" s="19"/>
      <c r="K4" s="19"/>
      <c r="L4" s="18"/>
      <c r="M4" s="23"/>
    </row>
    <row r="5" spans="2:13" ht="30.75" customHeight="1" x14ac:dyDescent="0.25">
      <c r="B5" s="13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27</v>
      </c>
      <c r="M5" s="1" t="s">
        <v>14</v>
      </c>
    </row>
    <row r="6" spans="2:13" ht="20.25" customHeight="1" x14ac:dyDescent="0.25">
      <c r="B6" s="2" t="s">
        <v>15</v>
      </c>
      <c r="C6" s="3">
        <v>14</v>
      </c>
      <c r="D6" s="3">
        <v>23</v>
      </c>
      <c r="E6" s="3">
        <v>4</v>
      </c>
      <c r="F6" s="3">
        <v>45</v>
      </c>
      <c r="G6" s="3">
        <v>22</v>
      </c>
      <c r="H6" s="3">
        <v>2</v>
      </c>
      <c r="I6" s="3">
        <v>100</v>
      </c>
      <c r="J6" s="3">
        <v>0</v>
      </c>
      <c r="K6" s="3">
        <v>0</v>
      </c>
      <c r="L6" s="3">
        <v>0</v>
      </c>
      <c r="M6" s="4">
        <f>SUM(Activity[[#This Row],[IN SALES OFFICE]:[OTHER*]])</f>
        <v>210</v>
      </c>
    </row>
    <row r="7" spans="2:13" ht="20.25" customHeight="1" x14ac:dyDescent="0.25">
      <c r="B7" s="2" t="s">
        <v>16</v>
      </c>
      <c r="C7" s="3">
        <v>23</v>
      </c>
      <c r="D7" s="3">
        <v>76</v>
      </c>
      <c r="E7" s="3">
        <v>10</v>
      </c>
      <c r="F7" s="3">
        <v>50</v>
      </c>
      <c r="G7" s="3">
        <v>54</v>
      </c>
      <c r="H7" s="3">
        <v>45</v>
      </c>
      <c r="I7" s="3">
        <v>80</v>
      </c>
      <c r="J7" s="3">
        <v>0</v>
      </c>
      <c r="K7" s="3">
        <v>0</v>
      </c>
      <c r="L7" s="3">
        <v>0</v>
      </c>
      <c r="M7" s="4">
        <f>SUM(Activity[[#This Row],[IN SALES OFFICE]:[OTHER*]])</f>
        <v>338</v>
      </c>
    </row>
    <row r="8" spans="2:13" ht="20.25" customHeight="1" x14ac:dyDescent="0.25">
      <c r="B8" s="2" t="s">
        <v>17</v>
      </c>
      <c r="C8" s="3">
        <v>4</v>
      </c>
      <c r="D8" s="3">
        <v>130</v>
      </c>
      <c r="E8" s="3">
        <v>11</v>
      </c>
      <c r="F8" s="3">
        <v>33</v>
      </c>
      <c r="G8" s="3">
        <v>67</v>
      </c>
      <c r="H8" s="3">
        <v>65</v>
      </c>
      <c r="I8" s="3">
        <v>400</v>
      </c>
      <c r="J8" s="3">
        <v>0</v>
      </c>
      <c r="K8" s="3">
        <v>0</v>
      </c>
      <c r="L8" s="3">
        <v>0</v>
      </c>
      <c r="M8" s="4">
        <f>SUM(Activity[[#This Row],[IN SALES OFFICE]:[OTHER*]])</f>
        <v>710</v>
      </c>
    </row>
    <row r="9" spans="2:13" ht="20.25" customHeight="1" x14ac:dyDescent="0.25">
      <c r="B9" s="2" t="s">
        <v>18</v>
      </c>
      <c r="C9" s="3">
        <v>102</v>
      </c>
      <c r="D9" s="3">
        <v>40</v>
      </c>
      <c r="E9" s="3">
        <v>18</v>
      </c>
      <c r="F9" s="3">
        <v>0</v>
      </c>
      <c r="G9" s="3">
        <v>86</v>
      </c>
      <c r="H9" s="3">
        <v>82</v>
      </c>
      <c r="I9" s="3">
        <v>97</v>
      </c>
      <c r="J9" s="3">
        <v>0</v>
      </c>
      <c r="K9" s="3">
        <v>0</v>
      </c>
      <c r="L9" s="3">
        <v>0</v>
      </c>
      <c r="M9" s="4">
        <f>SUM(Activity[[#This Row],[IN SALES OFFICE]:[OTHER*]])</f>
        <v>425</v>
      </c>
    </row>
    <row r="10" spans="2:13" ht="20.25" customHeight="1" x14ac:dyDescent="0.25">
      <c r="B10" s="2" t="s">
        <v>19</v>
      </c>
      <c r="C10" s="3">
        <v>33</v>
      </c>
      <c r="D10" s="3">
        <v>55</v>
      </c>
      <c r="E10" s="3">
        <v>22</v>
      </c>
      <c r="F10" s="3">
        <v>49</v>
      </c>
      <c r="G10" s="3">
        <v>143</v>
      </c>
      <c r="H10" s="3">
        <v>26</v>
      </c>
      <c r="I10" s="3">
        <v>50</v>
      </c>
      <c r="J10" s="3">
        <v>0</v>
      </c>
      <c r="K10" s="3">
        <v>0</v>
      </c>
      <c r="L10" s="3">
        <v>0</v>
      </c>
      <c r="M10" s="4">
        <f>SUM(Activity[[#This Row],[IN SALES OFFICE]:[OTHER*]])</f>
        <v>378</v>
      </c>
    </row>
    <row r="11" spans="2:13" ht="20.25" customHeight="1" x14ac:dyDescent="0.25">
      <c r="B11" s="2" t="s">
        <v>20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4">
        <f>SUM(Activity[[#This Row],[IN SALES OFFICE]:[OTHER*]])</f>
        <v>0</v>
      </c>
    </row>
    <row r="12" spans="2:13" ht="20.25" customHeight="1" x14ac:dyDescent="0.25">
      <c r="B12" s="2" t="s">
        <v>21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4">
        <f>SUM(Activity[[#This Row],[IN SALES OFFICE]:[OTHER*]])</f>
        <v>0</v>
      </c>
    </row>
    <row r="13" spans="2:13" ht="20.25" customHeight="1" x14ac:dyDescent="0.25">
      <c r="B13" s="8" t="s">
        <v>22</v>
      </c>
      <c r="C13" s="9">
        <f>SUBTOTAL(109,Activity[IN SALES OFFICE])</f>
        <v>176</v>
      </c>
      <c r="D13" s="9">
        <f>SUBTOTAL(109,Activity[OUTSIDE OFFICE])</f>
        <v>324</v>
      </c>
      <c r="E13" s="9">
        <f>SUBTOTAL(109,Activity[IN OFFICE VISITS])</f>
        <v>65</v>
      </c>
      <c r="F13" s="9">
        <f>SUBTOTAL(109,Activity[OUTSIDE CALLS])</f>
        <v>177</v>
      </c>
      <c r="G13" s="9">
        <f>SUBTOTAL(109,Activity[FILE PHONE CALLS])</f>
        <v>372</v>
      </c>
      <c r="H13" s="9">
        <f>SUBTOTAL(109,Activity[NEW ACCT. PHONE])</f>
        <v>220</v>
      </c>
      <c r="I13" s="9">
        <f>SUBTOTAL(105,Activity[GUEST ROOMS])</f>
        <v>0</v>
      </c>
      <c r="J13" s="9">
        <f>SUBTOTAL(109,Activity[FOOD &amp; BEVERAGE])</f>
        <v>0</v>
      </c>
      <c r="K13" s="9">
        <f>SUBTOTAL(109,Activity[MTG. ROOM RENTAL])</f>
        <v>0</v>
      </c>
      <c r="L13" s="9">
        <f>SUBTOTAL(109,Activity[OTHER*])</f>
        <v>0</v>
      </c>
      <c r="M13" s="10">
        <f>SUBTOTAL(109,Activity[TOTAL])</f>
        <v>2061</v>
      </c>
    </row>
    <row r="14" spans="2:13" ht="20.25" customHeight="1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2:13" ht="20.25" customHeight="1" x14ac:dyDescent="0.25">
      <c r="B15" s="11" t="s">
        <v>23</v>
      </c>
      <c r="C15" s="5">
        <v>200</v>
      </c>
      <c r="D15" s="5">
        <v>400</v>
      </c>
      <c r="E15" s="5">
        <v>300</v>
      </c>
      <c r="F15" s="5">
        <v>65</v>
      </c>
      <c r="G15" s="5">
        <v>500</v>
      </c>
      <c r="H15" s="5">
        <v>300</v>
      </c>
      <c r="I15" s="5">
        <v>400</v>
      </c>
      <c r="J15" s="5">
        <v>600</v>
      </c>
      <c r="K15" s="5">
        <v>300</v>
      </c>
      <c r="L15" s="5">
        <v>300</v>
      </c>
      <c r="M15" s="6">
        <f>SUM(C15:L15)</f>
        <v>3365</v>
      </c>
    </row>
    <row r="16" spans="2:13" ht="20.25" customHeight="1" x14ac:dyDescent="0.25">
      <c r="B16" s="12" t="s">
        <v>24</v>
      </c>
      <c r="C16" s="7">
        <f>SUM(Activity[[#Totals],[IN SALES OFFICE]]-C15)</f>
        <v>-24</v>
      </c>
      <c r="D16" s="7">
        <f>SUM(Activity[[#Totals],[OUTSIDE OFFICE]]-D15)</f>
        <v>-76</v>
      </c>
      <c r="E16" s="7">
        <f>SUM(Activity[[#Totals],[IN OFFICE VISITS]]-E15)</f>
        <v>-235</v>
      </c>
      <c r="F16" s="7">
        <f>SUM(Activity[[#Totals],[IN OFFICE VISITS]]-F15)</f>
        <v>0</v>
      </c>
      <c r="G16" s="7">
        <f>SUM(Activity[[#Totals],[FILE PHONE CALLS]]-G15)</f>
        <v>-128</v>
      </c>
      <c r="H16" s="7">
        <f>SUM(Activity[[#Totals],[NEW ACCT. PHONE]]-H15)</f>
        <v>-80</v>
      </c>
      <c r="I16" s="7">
        <f>SUM(Activity[[#Totals],[GUEST ROOMS]]-I15)</f>
        <v>-400</v>
      </c>
      <c r="J16" s="7">
        <f>SUM(Activity[[#Totals],[FOOD &amp; BEVERAGE]]-J15)</f>
        <v>-600</v>
      </c>
      <c r="K16" s="7">
        <f>SUM(Activity[[#Totals],[MTG. ROOM RENTAL]]-K15)</f>
        <v>-300</v>
      </c>
      <c r="L16" s="7">
        <f>SUM(Activity[[#Totals],[OTHER*]]-L15)</f>
        <v>-300</v>
      </c>
      <c r="M16" s="6">
        <f>SUM(C16:L16)</f>
        <v>-2143</v>
      </c>
    </row>
    <row r="17" spans="2:6" ht="40.5" customHeight="1" x14ac:dyDescent="0.25"/>
    <row r="18" spans="2:6" ht="20.25" customHeight="1" x14ac:dyDescent="0.25">
      <c r="B18" s="24" t="s">
        <v>26</v>
      </c>
      <c r="C18" s="25"/>
      <c r="D18" s="25"/>
      <c r="E18" s="25"/>
      <c r="F18" s="26"/>
    </row>
    <row r="19" spans="2:6" ht="20.25" customHeight="1" x14ac:dyDescent="0.25">
      <c r="B19" s="27"/>
      <c r="C19" s="28"/>
      <c r="D19" s="28"/>
      <c r="E19" s="28"/>
      <c r="F19" s="29"/>
    </row>
    <row r="20" spans="2:6" ht="27.75" customHeight="1" x14ac:dyDescent="0.25">
      <c r="B20" t="s">
        <v>25</v>
      </c>
      <c r="C20" s="15"/>
      <c r="D20" s="15"/>
      <c r="E20" s="15"/>
      <c r="F20" s="15"/>
    </row>
  </sheetData>
  <mergeCells count="11">
    <mergeCell ref="L3:L4"/>
    <mergeCell ref="M1:M2"/>
    <mergeCell ref="M3:M4"/>
    <mergeCell ref="L1:L2"/>
    <mergeCell ref="B18:F19"/>
    <mergeCell ref="J1:K2"/>
    <mergeCell ref="C20:F20"/>
    <mergeCell ref="B1:H4"/>
    <mergeCell ref="I1:I2"/>
    <mergeCell ref="I3:I4"/>
    <mergeCell ref="J3:K4"/>
  </mergeCells>
  <dataValidations count="27">
    <dataValidation allowBlank="1" showInputMessage="1" showErrorMessage="1" prompt="Create a Weekly Sales Activity Report in this worksheet. Enter sales details in Activity table and Goal amount in row below the table. Variance is automatically calculated" sqref="A1" xr:uid="{00000000-0002-0000-0000-000000000000}"/>
    <dataValidation allowBlank="1" showInputMessage="1" showErrorMessage="1" prompt="Enter Salesperson name in cell at right" sqref="I1" xr:uid="{00000000-0002-0000-0000-000001000000}"/>
    <dataValidation allowBlank="1" showInputMessage="1" showErrorMessage="1" prompt="Enter Salesperson name in this cell" sqref="J1" xr:uid="{00000000-0002-0000-0000-000002000000}"/>
    <dataValidation allowBlank="1" showInputMessage="1" showErrorMessage="1" prompt="Enter Location in cell at right" sqref="I3" xr:uid="{00000000-0002-0000-0000-000003000000}"/>
    <dataValidation allowBlank="1" showInputMessage="1" showErrorMessage="1" prompt="Enter Location in this cell" sqref="J3" xr:uid="{00000000-0002-0000-0000-000004000000}"/>
    <dataValidation allowBlank="1" showInputMessage="1" showErrorMessage="1" prompt="Enter Week Ending Date in cell at right" sqref="L1" xr:uid="{00000000-0002-0000-0000-000005000000}"/>
    <dataValidation allowBlank="1" showInputMessage="1" showErrorMessage="1" prompt="Enter Week Ending Date in this cell" sqref="M1" xr:uid="{00000000-0002-0000-0000-000006000000}"/>
    <dataValidation allowBlank="1" showInputMessage="1" showErrorMessage="1" prompt="Enter Today’s Date in cell at right" sqref="L3" xr:uid="{00000000-0002-0000-0000-000007000000}"/>
    <dataValidation allowBlank="1" showInputMessage="1" showErrorMessage="1" prompt="Enter Today’s Date in this cell" sqref="M3" xr:uid="{00000000-0002-0000-0000-000008000000}"/>
    <dataValidation allowBlank="1" showInputMessage="1" showErrorMessage="1" prompt="Enter Days in this column under this heading" sqref="B5" xr:uid="{00000000-0002-0000-0000-000009000000}"/>
    <dataValidation allowBlank="1" showInputMessage="1" showErrorMessage="1" prompt="Enter In Sales Office amount in this column under this heading" sqref="C5" xr:uid="{00000000-0002-0000-0000-00000A000000}"/>
    <dataValidation allowBlank="1" showInputMessage="1" showErrorMessage="1" prompt="Enter Outside Office amount in this column under this heading" sqref="D5" xr:uid="{00000000-0002-0000-0000-00000B000000}"/>
    <dataValidation allowBlank="1" showInputMessage="1" showErrorMessage="1" prompt="Enter In Office Visits cost in this column under this heading" sqref="E5" xr:uid="{00000000-0002-0000-0000-00000C000000}"/>
    <dataValidation allowBlank="1" showInputMessage="1" showErrorMessage="1" prompt="Enter Outside Calls cost in this column under this heading" sqref="F5" xr:uid="{00000000-0002-0000-0000-00000D000000}"/>
    <dataValidation allowBlank="1" showInputMessage="1" showErrorMessage="1" prompt="Enter File Phone Calls cost in this column under this heading" sqref="G5" xr:uid="{00000000-0002-0000-0000-00000E000000}"/>
    <dataValidation allowBlank="1" showInputMessage="1" showErrorMessage="1" prompt="Enter New Account Phone cost in this column under this heading" sqref="H5" xr:uid="{00000000-0002-0000-0000-00000F000000}"/>
    <dataValidation allowBlank="1" showInputMessage="1" showErrorMessage="1" prompt="Enter Guest Rooms cost in this column under this heading" sqref="I5" xr:uid="{00000000-0002-0000-0000-000010000000}"/>
    <dataValidation allowBlank="1" showInputMessage="1" showErrorMessage="1" prompt="Enter Food and Beverage cost in this column under this heading" sqref="J5" xr:uid="{00000000-0002-0000-0000-000011000000}"/>
    <dataValidation allowBlank="1" showInputMessage="1" showErrorMessage="1" prompt="Enter Meeting Room Rental in this column under this heading" sqref="K5" xr:uid="{00000000-0002-0000-0000-000012000000}"/>
    <dataValidation allowBlank="1" showInputMessage="1" showErrorMessage="1" prompt="Enter Other costs in this column under this heading" sqref="L5" xr:uid="{00000000-0002-0000-0000-000013000000}"/>
    <dataValidation allowBlank="1" showInputMessage="1" showErrorMessage="1" prompt="Total is automatically calculated in this column under this heading. Enter Goal costs in cells below the table and Variance is automatically calculated" sqref="M5" xr:uid="{00000000-0002-0000-0000-000014000000}"/>
    <dataValidation allowBlank="1" showInputMessage="1" showErrorMessage="1" prompt="Enter Goal costs in cells at right. Variance is automatically calculated in cells below" sqref="B15" xr:uid="{00000000-0002-0000-0000-000015000000}"/>
    <dataValidation allowBlank="1" showInputMessage="1" showErrorMessage="1" prompt="Variance is automatically calculated, and icons are updated in cells at right. Enter Explanation and Approval in cells below" sqref="B16" xr:uid="{00000000-0002-0000-0000-000016000000}"/>
    <dataValidation allowBlank="1" showInputMessage="1" showErrorMessage="1" prompt="Enter Explanation in this cell, and Approval in cell C20" sqref="B18:F19" xr:uid="{00000000-0002-0000-0000-000017000000}"/>
    <dataValidation allowBlank="1" showInputMessage="1" showErrorMessage="1" prompt="Enter Approval in cell at right" sqref="B20" xr:uid="{00000000-0002-0000-0000-000018000000}"/>
    <dataValidation allowBlank="1" showInputMessage="1" showErrorMessage="1" prompt="Enter Approval in this cell" sqref="C20:F20" xr:uid="{00000000-0002-0000-0000-000019000000}"/>
    <dataValidation allowBlank="1" showInputMessage="1" showErrorMessage="1" prompt="Title of this worksheet is in this cell. Enter Salesperson name in cell J1, Location in cell J3, and Dates in cells M1 and M3" sqref="B1:H4" xr:uid="{00000000-0002-0000-0000-00001A000000}"/>
  </dataValidations>
  <printOptions horizontalCentered="1"/>
  <pageMargins left="0.25" right="0.25" top="0.75" bottom="0.75" header="0.3" footer="0.3"/>
  <pageSetup scale="73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7D709EC-13E9-4561-9B3E-7D590451F36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C16:M16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91E3A98-9609-43BD-B7A0-BA767F123949}"/>
</file>

<file path=customXml/itemProps2.xml><?xml version="1.0" encoding="utf-8"?>
<ds:datastoreItem xmlns:ds="http://schemas.openxmlformats.org/officeDocument/2006/customXml" ds:itemID="{F85888F6-428D-40B9-BC17-9CB2FB3E38BD}"/>
</file>

<file path=customXml/itemProps3.xml><?xml version="1.0" encoding="utf-8"?>
<ds:datastoreItem xmlns:ds="http://schemas.openxmlformats.org/officeDocument/2006/customXml" ds:itemID="{7FDFBA7A-E0E6-4FA0-A1DC-8B8075979C4C}"/>
</file>

<file path=docProps/app.xml><?xml version="1.0" encoding="utf-8"?>
<Properties xmlns="http://schemas.openxmlformats.org/officeDocument/2006/extended-properties" xmlns:vt="http://schemas.openxmlformats.org/officeDocument/2006/docPropsVTypes">
  <Template>TM03107674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Weekly Sales Activity</vt:lpstr>
      <vt:lpstr>'Weekly Sales Activity'!Print_Titles</vt:lpstr>
      <vt:lpstr>RowTitleRegion1..J3</vt:lpstr>
      <vt:lpstr>RowTitleRegion2..M3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2022-02-14T06:30:43Z</dcterms:created>
  <dcterms:modified xsi:type="dcterms:W3CDTF">2022-02-14T06:30:48Z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