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bookViews>
    <workbookView xWindow="-108" yWindow="-108" windowWidth="23256" windowHeight="12720" xr2:uid="{00000000-000D-0000-FFFF-FFFF00000000}"/>
  </bookViews>
  <sheets>
    <sheet name="Yearly timesheet" sheetId="1" r:id="rId1"/>
  </sheets>
  <definedNames>
    <definedName name="_xlnm.Print_Area" localSheetId="0">'Yearly timesheet'!$E$2:$O$137</definedName>
    <definedName name="_xlnm.Print_Titles" localSheetId="0">'Yearly timesheet'!$2:$6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6" i="1" l="1"/>
  <c r="M136" i="1"/>
  <c r="L136" i="1"/>
  <c r="K136" i="1"/>
  <c r="J136" i="1"/>
  <c r="I136" i="1"/>
  <c r="H136" i="1"/>
  <c r="G136" i="1"/>
  <c r="F136" i="1"/>
  <c r="N125" i="1"/>
  <c r="M125" i="1"/>
  <c r="L125" i="1"/>
  <c r="K125" i="1"/>
  <c r="J125" i="1"/>
  <c r="I125" i="1"/>
  <c r="H125" i="1"/>
  <c r="G125" i="1"/>
  <c r="F125" i="1"/>
  <c r="N114" i="1"/>
  <c r="M114" i="1"/>
  <c r="L114" i="1"/>
  <c r="K114" i="1"/>
  <c r="J114" i="1"/>
  <c r="I114" i="1"/>
  <c r="H114" i="1"/>
  <c r="G114" i="1"/>
  <c r="F114" i="1"/>
  <c r="N103" i="1"/>
  <c r="M103" i="1"/>
  <c r="L103" i="1"/>
  <c r="K103" i="1"/>
  <c r="J103" i="1"/>
  <c r="I103" i="1"/>
  <c r="H103" i="1"/>
  <c r="G103" i="1"/>
  <c r="F103" i="1"/>
  <c r="N92" i="1"/>
  <c r="M92" i="1"/>
  <c r="L92" i="1"/>
  <c r="K92" i="1"/>
  <c r="J92" i="1"/>
  <c r="I92" i="1"/>
  <c r="H92" i="1"/>
  <c r="G92" i="1"/>
  <c r="F92" i="1"/>
  <c r="N81" i="1"/>
  <c r="M81" i="1"/>
  <c r="L81" i="1"/>
  <c r="K81" i="1"/>
  <c r="J81" i="1"/>
  <c r="I81" i="1"/>
  <c r="H81" i="1"/>
  <c r="G81" i="1"/>
  <c r="F81" i="1"/>
  <c r="N70" i="1"/>
  <c r="M70" i="1"/>
  <c r="L70" i="1"/>
  <c r="K70" i="1"/>
  <c r="J70" i="1"/>
  <c r="I70" i="1"/>
  <c r="H70" i="1"/>
  <c r="G70" i="1"/>
  <c r="F70" i="1"/>
  <c r="N59" i="1"/>
  <c r="M59" i="1"/>
  <c r="L59" i="1"/>
  <c r="K59" i="1"/>
  <c r="J59" i="1"/>
  <c r="I59" i="1"/>
  <c r="H59" i="1"/>
  <c r="G59" i="1"/>
  <c r="F59" i="1"/>
  <c r="N48" i="1"/>
  <c r="M48" i="1"/>
  <c r="L48" i="1"/>
  <c r="K48" i="1"/>
  <c r="J48" i="1"/>
  <c r="I48" i="1"/>
  <c r="H48" i="1"/>
  <c r="G48" i="1"/>
  <c r="F48" i="1"/>
  <c r="N37" i="1"/>
  <c r="M37" i="1"/>
  <c r="L37" i="1"/>
  <c r="K37" i="1"/>
  <c r="J37" i="1"/>
  <c r="I37" i="1"/>
  <c r="H37" i="1"/>
  <c r="G37" i="1"/>
  <c r="F37" i="1"/>
  <c r="H26" i="1"/>
  <c r="L26" i="1"/>
  <c r="N26" i="1"/>
  <c r="M26" i="1"/>
  <c r="K26" i="1"/>
  <c r="J26" i="1"/>
  <c r="I26" i="1"/>
  <c r="G26" i="1"/>
  <c r="F26" i="1"/>
  <c r="F137" i="1" l="1"/>
  <c r="F115" i="1"/>
  <c r="F126" i="1"/>
  <c r="F93" i="1"/>
  <c r="F104" i="1"/>
  <c r="F82" i="1"/>
  <c r="F71" i="1"/>
  <c r="F60" i="1"/>
  <c r="F49" i="1"/>
  <c r="F38" i="1"/>
  <c r="F27" i="1"/>
  <c r="N15" i="1"/>
  <c r="M15" i="1"/>
  <c r="L15" i="1"/>
  <c r="K15" i="1"/>
  <c r="J15" i="1"/>
  <c r="F15" i="1"/>
  <c r="I15" i="1"/>
  <c r="H15" i="1"/>
  <c r="G15" i="1"/>
  <c r="F16" i="1" l="1"/>
  <c r="O15" i="1"/>
  <c r="I16" i="1" s="1"/>
  <c r="O26" i="1"/>
  <c r="I27" i="1" s="1"/>
  <c r="O37" i="1"/>
  <c r="I38" i="1" s="1"/>
  <c r="O48" i="1"/>
  <c r="I49" i="1" s="1"/>
  <c r="O59" i="1"/>
  <c r="I60" i="1" s="1"/>
  <c r="O70" i="1"/>
  <c r="I71" i="1" s="1"/>
  <c r="O81" i="1"/>
  <c r="I82" i="1" s="1"/>
  <c r="O92" i="1"/>
  <c r="I93" i="1" s="1"/>
  <c r="O103" i="1"/>
  <c r="I104" i="1" s="1"/>
  <c r="O114" i="1"/>
  <c r="I115" i="1" s="1"/>
  <c r="O125" i="1"/>
  <c r="I126" i="1" s="1"/>
  <c r="O136" i="1"/>
  <c r="I137" i="1" s="1"/>
  <c r="K5" i="1" l="1"/>
  <c r="M5" i="1"/>
  <c r="O5" i="1" l="1"/>
</calcChain>
</file>

<file path=xl/sharedStrings.xml><?xml version="1.0" encoding="utf-8"?>
<sst xmlns="http://schemas.openxmlformats.org/spreadsheetml/2006/main" count="269" uniqueCount="71">
  <si>
    <t>EMPLOYEE TIMECARD</t>
  </si>
  <si>
    <t>Employee name:</t>
  </si>
  <si>
    <t>Cristi Grau</t>
  </si>
  <si>
    <t>E-mail:</t>
  </si>
  <si>
    <t>cristi@example.com</t>
  </si>
  <si>
    <t>Year to date totals:</t>
  </si>
  <si>
    <t>Manager:</t>
  </si>
  <si>
    <t>Iris Lepik</t>
  </si>
  <si>
    <t>Phone:</t>
  </si>
  <si>
    <t>555-0155</t>
  </si>
  <si>
    <t>Regular hrs:</t>
  </si>
  <si>
    <t>Overtime hrs:</t>
  </si>
  <si>
    <t>Total:</t>
  </si>
  <si>
    <t>Q1</t>
  </si>
  <si>
    <t>JANUARY</t>
  </si>
  <si>
    <t>Week 1</t>
  </si>
  <si>
    <t>Overtime</t>
  </si>
  <si>
    <t>Week 2</t>
  </si>
  <si>
    <t xml:space="preserve">Overtime </t>
  </si>
  <si>
    <t>Week 3</t>
  </si>
  <si>
    <t xml:space="preserve">Overtime  </t>
  </si>
  <si>
    <t>Week 4</t>
  </si>
  <si>
    <t xml:space="preserve">Overtime   </t>
  </si>
  <si>
    <t>Week 5</t>
  </si>
  <si>
    <t xml:space="preserve">Overtime    </t>
  </si>
  <si>
    <t>Monday</t>
  </si>
  <si>
    <t>Tuesday</t>
  </si>
  <si>
    <t>Wednesday</t>
  </si>
  <si>
    <t>Thursday</t>
  </si>
  <si>
    <t>Friday</t>
  </si>
  <si>
    <t>Saturday</t>
  </si>
  <si>
    <t>Sunday</t>
  </si>
  <si>
    <t>Total weekly hours</t>
  </si>
  <si>
    <t>Jan. total: Regular hours</t>
  </si>
  <si>
    <t>Jan. total: Overtime</t>
  </si>
  <si>
    <t>FEBRUARY</t>
  </si>
  <si>
    <t>Feb. total: Regular hours</t>
  </si>
  <si>
    <t>Feb.  total: Overtime</t>
  </si>
  <si>
    <t>MARCH</t>
  </si>
  <si>
    <t>Mar. total: Regular hours</t>
  </si>
  <si>
    <t>Mar. total: Overtime</t>
  </si>
  <si>
    <t>Q2</t>
  </si>
  <si>
    <t>APRIL</t>
  </si>
  <si>
    <t>Apr. total: Regular hours</t>
  </si>
  <si>
    <t>Apr. total: Overtime</t>
  </si>
  <si>
    <t>MAY</t>
  </si>
  <si>
    <t>May total: Regular hours</t>
  </si>
  <si>
    <t>May total: Overtime</t>
  </si>
  <si>
    <t>JUNE</t>
  </si>
  <si>
    <t>June total: Regular hours</t>
  </si>
  <si>
    <t>June total: Overtime</t>
  </si>
  <si>
    <t>Q3</t>
  </si>
  <si>
    <t>JULY</t>
  </si>
  <si>
    <t>July total: Regular hours</t>
  </si>
  <si>
    <t>July total: Overtime</t>
  </si>
  <si>
    <t>AUGUST</t>
  </si>
  <si>
    <t>Aug. total: Regular hours</t>
  </si>
  <si>
    <t>Aug. total: Overtime</t>
  </si>
  <si>
    <t>SEPTEMBER</t>
  </si>
  <si>
    <t>Sept. total: Regular hours</t>
  </si>
  <si>
    <t>Sept. total: Overtime</t>
  </si>
  <si>
    <t>Q4</t>
  </si>
  <si>
    <t>OCTOBER</t>
  </si>
  <si>
    <t>Oct. total: Regular hours</t>
  </si>
  <si>
    <t>Oct. total: Overtime</t>
  </si>
  <si>
    <t>NOVEMBER</t>
  </si>
  <si>
    <t>Nov. total: Regular hours</t>
  </si>
  <si>
    <t>Nov. total: Overtime</t>
  </si>
  <si>
    <t>DECEMBER</t>
  </si>
  <si>
    <t>Dec. total: Regular hours</t>
  </si>
  <si>
    <t>Dec. total: Overtime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</si>
</sst>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x14ac:knownFonts="1">
    <font>
      <sz val="10"/>
      <name val="Arial"/>
    </font>
    <font>
      <sz val="8"/>
      <name val="Arial"/>
      <family val="2"/>
    </font>
    <font>
      <sz val="9"/>
      <name val="Arial"/>
      <family val="2"/>
      <scheme val="minor"/>
    </font>
    <font>
      <sz val="11"/>
      <color indexed="9"/>
      <name val="Arial"/>
      <family val="2"/>
      <scheme val="minor"/>
    </font>
    <font>
      <b/>
      <sz val="16"/>
      <color rgb="FFFFFFFF"/>
      <name val="Arial"/>
      <family val="2"/>
      <scheme val="minor"/>
    </font>
    <font>
      <sz val="9"/>
      <color theme="0" tint="-4.9989318521683403E-2"/>
      <name val="Arial"/>
      <family val="2"/>
      <scheme val="minor"/>
    </font>
    <font>
      <sz val="9"/>
      <color theme="1"/>
      <name val="Arial"/>
      <family val="2"/>
      <scheme val="minor"/>
    </font>
    <font>
      <b/>
      <sz val="9"/>
      <color theme="1"/>
      <name val="Arial"/>
      <family val="2"/>
      <scheme val="minor"/>
    </font>
    <font>
      <b/>
      <sz val="9"/>
      <color theme="6" tint="-0.499984740745262"/>
      <name val="Arial"/>
      <family val="2"/>
      <scheme val="minor"/>
    </font>
    <font>
      <sz val="9"/>
      <color theme="6" tint="-0.499984740745262"/>
      <name val="Arial"/>
      <family val="2"/>
      <scheme val="minor"/>
    </font>
    <font>
      <sz val="9"/>
      <color theme="6" tint="-0.749992370372631"/>
      <name val="Arial"/>
      <family val="2"/>
      <scheme val="minor"/>
    </font>
    <font>
      <b/>
      <sz val="48"/>
      <color theme="0"/>
      <name val="Century Gothic"/>
      <family val="2"/>
      <scheme val="major"/>
    </font>
    <font>
      <sz val="12"/>
      <color theme="0"/>
      <name val="Century Gothic"/>
      <family val="2"/>
      <scheme val="major"/>
    </font>
    <font>
      <b/>
      <sz val="11"/>
      <color theme="5"/>
      <name val="Century Gothic"/>
      <family val="2"/>
      <scheme val="major"/>
    </font>
    <font>
      <sz val="36"/>
      <color theme="1"/>
      <name val="Arial"/>
      <family val="2"/>
      <scheme val="minor"/>
    </font>
    <font>
      <sz val="36"/>
      <color theme="0"/>
      <name val="Arial"/>
      <family val="2"/>
      <scheme val="minor"/>
    </font>
    <font>
      <sz val="14"/>
      <color theme="6" tint="-0.499984740745262"/>
      <name val="Arial"/>
      <family val="2"/>
      <scheme val="minor"/>
    </font>
    <font>
      <sz val="9"/>
      <color theme="1"/>
      <name val="Century Gothic"/>
      <family val="2"/>
      <scheme val="major"/>
    </font>
    <font>
      <sz val="10"/>
      <color theme="6" tint="-0.749992370372631"/>
      <name val="Century Gothic"/>
      <family val="2"/>
      <scheme val="major"/>
    </font>
    <font>
      <sz val="9"/>
      <name val="Century Gothic"/>
      <family val="2"/>
      <scheme val="major"/>
    </font>
    <font>
      <sz val="9"/>
      <color theme="5"/>
      <name val="Century Gothic"/>
      <family val="2"/>
      <scheme val="major"/>
    </font>
    <font>
      <sz val="10"/>
      <color theme="1"/>
      <name val="Century Gothic"/>
      <family val="2"/>
      <scheme val="major"/>
    </font>
    <font>
      <b/>
      <sz val="10"/>
      <color theme="1"/>
      <name val="Century Gothic"/>
      <family val="2"/>
      <scheme val="major"/>
    </font>
    <font>
      <sz val="12"/>
      <color theme="5"/>
      <name val="Arial"/>
      <family val="2"/>
      <scheme val="minor"/>
    </font>
    <font>
      <sz val="10"/>
      <name val="Arial"/>
      <family val="2"/>
      <scheme val="minor"/>
    </font>
    <font>
      <b/>
      <sz val="9"/>
      <color theme="6" tint="-0.749992370372631"/>
      <name val="Arial"/>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theme="5"/>
      </patternFill>
    </fill>
    <fill>
      <patternFill patternType="solid">
        <fgColor theme="6"/>
        <bgColor indexed="64"/>
      </patternFill>
    </fill>
    <fill>
      <patternFill patternType="solid">
        <fgColor theme="6"/>
        <bgColor auto="1"/>
      </patternFill>
    </fill>
    <fill>
      <patternFill patternType="solid">
        <fgColor theme="5"/>
        <bgColor auto="1"/>
      </patternFill>
    </fill>
  </fills>
  <borders count="10">
    <border>
      <left/>
      <right/>
      <top/>
      <bottom/>
      <diagonal/>
    </border>
    <border>
      <left/>
      <right/>
      <top/>
      <bottom style="thin">
        <color theme="0" tint="-0.24994659260841701"/>
      </bottom>
      <diagonal/>
    </border>
    <border>
      <left/>
      <right/>
      <top/>
      <bottom style="thin">
        <color theme="0" tint="-0.249977111117893"/>
      </bottom>
      <diagonal/>
    </border>
    <border>
      <left style="thin">
        <color theme="4" tint="9.9978637043366805E-2"/>
      </left>
      <right style="thin">
        <color theme="4" tint="9.9978637043366805E-2"/>
      </right>
      <top style="thin">
        <color theme="4" tint="9.9978637043366805E-2"/>
      </top>
      <bottom style="thin">
        <color theme="4" tint="9.9978637043366805E-2"/>
      </bottom>
      <diagonal/>
    </border>
    <border>
      <left style="medium">
        <color theme="6" tint="-0.249977111117893"/>
      </left>
      <right style="medium">
        <color theme="6" tint="-0.249977111117893"/>
      </right>
      <top style="medium">
        <color theme="6" tint="-0.249977111117893"/>
      </top>
      <bottom style="medium">
        <color theme="6" tint="-0.249977111117893"/>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s>
  <cellStyleXfs count="1">
    <xf numFmtId="0" fontId="0" fillId="0" borderId="0"/>
  </cellStyleXfs>
  <cellXfs count="66">
    <xf numFmtId="0" fontId="0" fillId="0" borderId="0" xfId="0"/>
    <xf numFmtId="0" fontId="2" fillId="2" borderId="0" xfId="0" applyFont="1" applyFill="1"/>
    <xf numFmtId="0" fontId="2" fillId="2" borderId="0" xfId="0" applyFont="1" applyFill="1" applyAlignment="1">
      <alignment horizontal="left"/>
    </xf>
    <xf numFmtId="0" fontId="2" fillId="2" borderId="0" xfId="0" applyFont="1" applyFill="1" applyAlignment="1">
      <alignment vertical="center"/>
    </xf>
    <xf numFmtId="0" fontId="2" fillId="3" borderId="0" xfId="0" applyFont="1" applyFill="1"/>
    <xf numFmtId="0" fontId="2" fillId="3" borderId="0" xfId="0" applyFont="1" applyFill="1" applyAlignment="1">
      <alignment horizontal="left"/>
    </xf>
    <xf numFmtId="0" fontId="2" fillId="3" borderId="0" xfId="0" applyFont="1" applyFill="1" applyAlignment="1">
      <alignment vertical="center"/>
    </xf>
    <xf numFmtId="0" fontId="6" fillId="5" borderId="0" xfId="0" applyFont="1" applyFill="1"/>
    <xf numFmtId="0" fontId="6" fillId="5" borderId="0" xfId="0" applyFont="1" applyFill="1" applyAlignment="1">
      <alignment horizontal="left"/>
    </xf>
    <xf numFmtId="0" fontId="2" fillId="5" borderId="0" xfId="0" applyFont="1" applyFill="1"/>
    <xf numFmtId="0" fontId="7" fillId="5" borderId="0" xfId="0" applyFont="1" applyFill="1" applyAlignment="1">
      <alignment horizontal="left"/>
    </xf>
    <xf numFmtId="0" fontId="5" fillId="5" borderId="0" xfId="0" applyFont="1" applyFill="1"/>
    <xf numFmtId="0" fontId="5" fillId="5" borderId="0" xfId="0" applyFont="1" applyFill="1" applyAlignment="1">
      <alignment horizontal="left"/>
    </xf>
    <xf numFmtId="0" fontId="5" fillId="5" borderId="0" xfId="0" applyFont="1" applyFill="1" applyAlignment="1">
      <alignment vertical="center"/>
    </xf>
    <xf numFmtId="0" fontId="2" fillId="5" borderId="0" xfId="0" applyFont="1" applyFill="1" applyAlignment="1">
      <alignment vertical="center"/>
    </xf>
    <xf numFmtId="0" fontId="9" fillId="5" borderId="0" xfId="0" applyFont="1" applyFill="1" applyAlignment="1">
      <alignment horizontal="left"/>
    </xf>
    <xf numFmtId="0" fontId="8" fillId="5" borderId="0" xfId="0" applyFont="1" applyFill="1" applyAlignment="1">
      <alignment horizontal="left"/>
    </xf>
    <xf numFmtId="0" fontId="10" fillId="5" borderId="0" xfId="0" applyFont="1" applyFill="1" applyAlignment="1">
      <alignment horizontal="left"/>
    </xf>
    <xf numFmtId="0" fontId="4" fillId="6" borderId="0" xfId="0" applyFont="1" applyFill="1" applyAlignment="1">
      <alignment horizontal="center" vertical="center" textRotation="90"/>
    </xf>
    <xf numFmtId="0" fontId="3" fillId="6" borderId="0" xfId="0" applyFont="1" applyFill="1" applyAlignment="1">
      <alignment horizontal="center" vertical="center" textRotation="90"/>
    </xf>
    <xf numFmtId="0" fontId="13" fillId="5" borderId="0" xfId="0" applyFont="1" applyFill="1" applyAlignment="1">
      <alignment horizontal="left" vertical="center"/>
    </xf>
    <xf numFmtId="0" fontId="13" fillId="5" borderId="0" xfId="0" applyFont="1" applyFill="1" applyAlignment="1">
      <alignment horizontal="center" vertical="center"/>
    </xf>
    <xf numFmtId="0" fontId="13" fillId="5" borderId="7" xfId="0" applyFont="1" applyFill="1" applyBorder="1" applyAlignment="1">
      <alignment horizontal="right" vertical="center" wrapText="1"/>
    </xf>
    <xf numFmtId="0" fontId="13" fillId="5" borderId="8" xfId="0" applyFont="1" applyFill="1" applyBorder="1" applyAlignment="1">
      <alignment horizontal="right" vertical="center" wrapText="1"/>
    </xf>
    <xf numFmtId="0" fontId="13" fillId="5" borderId="8" xfId="0" applyFont="1" applyFill="1" applyBorder="1" applyAlignment="1">
      <alignment horizontal="right" vertical="center"/>
    </xf>
    <xf numFmtId="0" fontId="2" fillId="5" borderId="0" xfId="0" applyFont="1" applyFill="1" applyAlignment="1">
      <alignment horizontal="left" vertical="center" indent="1"/>
    </xf>
    <xf numFmtId="0" fontId="3" fillId="6" borderId="0" xfId="0" applyFont="1" applyFill="1" applyAlignment="1">
      <alignment horizontal="left" vertical="center" indent="1"/>
    </xf>
    <xf numFmtId="0" fontId="5" fillId="5" borderId="0" xfId="0" applyFont="1" applyFill="1" applyAlignment="1">
      <alignment horizontal="left" vertical="center" indent="1"/>
    </xf>
    <xf numFmtId="0" fontId="2" fillId="3" borderId="0" xfId="0" applyFont="1" applyFill="1" applyAlignment="1">
      <alignment horizontal="left" vertical="center" indent="1"/>
    </xf>
    <xf numFmtId="0" fontId="2" fillId="2" borderId="0" xfId="0" applyFont="1" applyFill="1" applyAlignment="1">
      <alignment horizontal="left" vertical="center" indent="1"/>
    </xf>
    <xf numFmtId="0" fontId="4" fillId="6" borderId="0" xfId="0" applyFont="1" applyFill="1" applyAlignment="1">
      <alignment horizontal="left" vertical="center" indent="1"/>
    </xf>
    <xf numFmtId="0" fontId="14" fillId="4" borderId="0" xfId="0" applyFont="1" applyFill="1" applyAlignment="1">
      <alignment horizontal="center" vertical="center"/>
    </xf>
    <xf numFmtId="0" fontId="15" fillId="4" borderId="0" xfId="0" applyFont="1" applyFill="1" applyAlignment="1">
      <alignment horizontal="center" vertical="center"/>
    </xf>
    <xf numFmtId="0" fontId="5" fillId="5" borderId="0" xfId="0" applyFont="1" applyFill="1" applyAlignment="1">
      <alignment horizontal="left" indent="2"/>
    </xf>
    <xf numFmtId="0" fontId="8" fillId="5" borderId="0" xfId="0" applyFont="1" applyFill="1" applyAlignment="1">
      <alignment horizontal="left" indent="2"/>
    </xf>
    <xf numFmtId="0" fontId="9" fillId="5" borderId="0" xfId="0" applyFont="1" applyFill="1" applyAlignment="1">
      <alignment horizontal="left" indent="2"/>
    </xf>
    <xf numFmtId="0" fontId="10" fillId="5" borderId="0" xfId="0" applyFont="1" applyFill="1" applyAlignment="1">
      <alignment horizontal="left" indent="2"/>
    </xf>
    <xf numFmtId="0" fontId="16" fillId="5" borderId="0" xfId="0" applyFont="1" applyFill="1" applyAlignment="1">
      <alignment horizontal="left" vertical="center" indent="2"/>
    </xf>
    <xf numFmtId="0" fontId="17" fillId="5" borderId="0" xfId="0" applyFont="1" applyFill="1"/>
    <xf numFmtId="0" fontId="18" fillId="5" borderId="2" xfId="0" applyFont="1" applyFill="1" applyBorder="1" applyAlignment="1">
      <alignment horizontal="left" vertical="center"/>
    </xf>
    <xf numFmtId="0" fontId="18" fillId="5" borderId="2" xfId="0" applyFont="1" applyFill="1" applyBorder="1" applyAlignment="1">
      <alignment vertical="center"/>
    </xf>
    <xf numFmtId="0" fontId="17" fillId="5" borderId="0" xfId="0" applyFont="1" applyFill="1" applyAlignment="1">
      <alignment horizontal="left" vertical="center"/>
    </xf>
    <xf numFmtId="0" fontId="19" fillId="5" borderId="0" xfId="0" applyFont="1" applyFill="1"/>
    <xf numFmtId="0" fontId="19" fillId="3" borderId="0" xfId="0" applyFont="1" applyFill="1"/>
    <xf numFmtId="0" fontId="19" fillId="2" borderId="0" xfId="0" applyFont="1" applyFill="1"/>
    <xf numFmtId="0" fontId="20" fillId="5" borderId="0" xfId="0" applyFont="1" applyFill="1" applyAlignment="1">
      <alignment horizontal="left" indent="2"/>
    </xf>
    <xf numFmtId="0" fontId="17" fillId="5" borderId="0" xfId="0" applyFont="1" applyFill="1" applyAlignment="1">
      <alignment horizontal="left"/>
    </xf>
    <xf numFmtId="0" fontId="20" fillId="5" borderId="0" xfId="0" applyFont="1" applyFill="1" applyAlignment="1">
      <alignment horizontal="center"/>
    </xf>
    <xf numFmtId="0" fontId="21" fillId="5" borderId="0" xfId="0" applyFont="1" applyFill="1"/>
    <xf numFmtId="0" fontId="17" fillId="5" borderId="5" xfId="0" applyFont="1" applyFill="1" applyBorder="1"/>
    <xf numFmtId="0" fontId="17" fillId="5" borderId="0" xfId="0" applyFont="1" applyFill="1" applyAlignment="1">
      <alignment horizontal="right"/>
    </xf>
    <xf numFmtId="0" fontId="17" fillId="5" borderId="6" xfId="0" applyFont="1" applyFill="1" applyBorder="1" applyAlignment="1">
      <alignment horizontal="left"/>
    </xf>
    <xf numFmtId="0" fontId="18" fillId="5" borderId="1" xfId="0" applyFont="1" applyFill="1" applyBorder="1" applyAlignment="1">
      <alignment horizontal="left"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17" fillId="5" borderId="0" xfId="0" applyFont="1" applyFill="1" applyAlignment="1">
      <alignment vertical="center"/>
    </xf>
    <xf numFmtId="0" fontId="23" fillId="0" borderId="0" xfId="0" applyFont="1" applyAlignment="1">
      <alignment horizontal="left" vertical="center" indent="1"/>
    </xf>
    <xf numFmtId="0" fontId="24" fillId="0" borderId="0" xfId="0" applyFont="1" applyAlignment="1">
      <alignment horizontal="center" vertical="center"/>
    </xf>
    <xf numFmtId="0" fontId="24" fillId="0" borderId="0" xfId="0" applyFont="1" applyAlignment="1">
      <alignment horizontal="left" vertical="center" indent="1"/>
    </xf>
    <xf numFmtId="0" fontId="25" fillId="5" borderId="4" xfId="0" applyFont="1" applyFill="1" applyBorder="1" applyAlignment="1">
      <alignment horizontal="left" vertical="center" indent="1"/>
    </xf>
    <xf numFmtId="0" fontId="9" fillId="5" borderId="0" xfId="0" applyFont="1" applyFill="1" applyAlignment="1">
      <alignment horizontal="left" vertical="center" indent="1"/>
    </xf>
    <xf numFmtId="0" fontId="25" fillId="5" borderId="3" xfId="0" applyFont="1" applyFill="1" applyBorder="1" applyAlignment="1">
      <alignment horizontal="left" vertical="center" indent="1"/>
    </xf>
    <xf numFmtId="0" fontId="11" fillId="7" borderId="0" xfId="0" applyFont="1" applyFill="1" applyAlignment="1">
      <alignment horizontal="center" vertical="center"/>
    </xf>
    <xf numFmtId="0" fontId="4" fillId="7" borderId="0" xfId="0" applyFont="1" applyFill="1" applyAlignment="1">
      <alignment horizontal="center" vertical="center" textRotation="90"/>
    </xf>
    <xf numFmtId="0" fontId="3" fillId="7" borderId="0" xfId="0" applyFont="1" applyFill="1" applyAlignment="1">
      <alignment horizontal="center" vertical="center" textRotation="90"/>
    </xf>
    <xf numFmtId="0" fontId="12" fillId="7" borderId="0" xfId="0" applyFont="1" applyFill="1" applyAlignment="1">
      <alignment horizontal="center" vertical="center"/>
    </xf>
  </cellXfs>
  <cellStyles count="1">
    <cellStyle name="Normal" xfId="0" builtinId="0"/>
  </cellStyles>
  <dxfs count="303">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strike val="0"/>
        <outline val="0"/>
        <shadow val="0"/>
        <u val="none"/>
        <vertAlign val="baseline"/>
        <name val="Arial"/>
        <family val="2"/>
        <scheme val="minor"/>
      </font>
    </dxf>
    <dxf>
      <font>
        <b/>
        <i val="0"/>
        <color theme="6" tint="-0.749961851863155"/>
      </font>
      <fill>
        <patternFill>
          <bgColor theme="6"/>
        </patternFill>
      </fill>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font>
        <b/>
        <i val="0"/>
        <color auto="1"/>
      </font>
      <fill>
        <patternFill patternType="solid">
          <fgColor theme="6"/>
          <bgColor theme="6"/>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color theme="6" tint="-0.749961851863155"/>
      </font>
      <fill>
        <patternFill>
          <bgColor theme="6"/>
        </patternFill>
      </fill>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s>
  <tableStyles count="1" defaultTableStyle="TableStyleMedium2" defaultPivotStyle="PivotStyleLight16">
    <tableStyle name="Month" pivot="0" count="3" xr9:uid="{A218F636-5E93-4EF7-AB82-20AA54AF8619}">
      <tableStyleElement type="wholeTable" dxfId="302"/>
      <tableStyleElement type="headerRow" dxfId="301"/>
      <tableStyleElement type="total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mruColors>
      <color rgb="FF1D1D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565150</xdr:colOff>
      <xdr:row>15</xdr:row>
      <xdr:rowOff>9525</xdr:rowOff>
    </xdr:from>
    <xdr:to>
      <xdr:col>24</xdr:col>
      <xdr:colOff>567054</xdr:colOff>
      <xdr:row>17</xdr:row>
      <xdr:rowOff>148589</xdr:rowOff>
    </xdr:to>
    <xdr:pic>
      <xdr:nvPicPr>
        <xdr:cNvPr id="5" name="Graphic 4" descr="Clock outline">
          <a:extLst>
            <a:ext uri="{FF2B5EF4-FFF2-40B4-BE49-F238E27FC236}">
              <a16:creationId xmlns:a16="http://schemas.microsoft.com/office/drawing/2014/main" id="{C675BC9C-8A29-AE4F-2614-5B5A78A9A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404975" y="4333875"/>
          <a:ext cx="628650" cy="6286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E32894B-BAA2-41E6-9B75-D05EC24E1E63}" name="January" displayName="January" ref="E7:O15" totalsRowCount="1" headerRowDxfId="299" dataDxfId="298" totalsRowDxfId="297">
  <autoFilter ref="E7:O14" xr:uid="{0282621F-626C-4A15-B2F7-3B136457663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31FB7C0-97BD-4F4B-95F3-7B7EACCACD96}" name="JANUARY" totalsRowLabel="Total weekly hours" dataDxfId="296" totalsRowDxfId="295"/>
    <tableColumn id="3" xr3:uid="{0888F424-0DF7-41ED-B172-05D5CBDCB9BD}" name="Week 1" totalsRowFunction="sum" dataDxfId="294" totalsRowDxfId="293"/>
    <tableColumn id="4" xr3:uid="{7826FBA5-8DE1-499A-A03C-3AA12C5B9781}" name="Overtime" totalsRowFunction="sum" dataDxfId="292" totalsRowDxfId="291"/>
    <tableColumn id="5" xr3:uid="{49EBA506-90BD-4311-999D-F9F8F67D08F4}" name="Week 2" totalsRowFunction="sum" dataDxfId="290" totalsRowDxfId="289"/>
    <tableColumn id="6" xr3:uid="{8D73B8ED-F425-4C4B-9C5A-02DC73F36E85}" name="Overtime " totalsRowFunction="sum" dataDxfId="288" totalsRowDxfId="287"/>
    <tableColumn id="7" xr3:uid="{7447502D-CFA4-4BFE-BCA2-CE285A9217AB}" name="Week 3" totalsRowFunction="sum" dataDxfId="286" totalsRowDxfId="285"/>
    <tableColumn id="8" xr3:uid="{36484095-0E5F-42C0-AC2C-CA7721DBC234}" name="Overtime  " totalsRowFunction="sum" dataDxfId="284" totalsRowDxfId="283"/>
    <tableColumn id="9" xr3:uid="{3BA3D327-24D3-42FA-B352-599C5F4125C4}" name="Week 4" totalsRowFunction="sum" dataDxfId="282" totalsRowDxfId="281"/>
    <tableColumn id="10" xr3:uid="{3120FB78-F97A-48DA-B927-8AD7AB4C72C0}" name="Overtime   " totalsRowFunction="sum" dataDxfId="280" totalsRowDxfId="279"/>
    <tableColumn id="11" xr3:uid="{1B3CF10F-2ACA-4E67-AC02-7E2D32044B5A}" name="Week 5" totalsRowFunction="sum" dataDxfId="278" totalsRowDxfId="277"/>
    <tableColumn id="12" xr3:uid="{5E46377A-8967-4D31-8F8D-AEE2BAA16DF2}" name="Overtime    " totalsRowFunction="sum" dataDxfId="276" totalsRowDxfId="275"/>
  </tableColumns>
  <tableStyleInfo name="Month" showFirstColumn="0" showLastColumn="0" showRowStripes="0" showColumnStripes="0"/>
  <extLst>
    <ext xmlns:x14="http://schemas.microsoft.com/office/spreadsheetml/2009/9/main" uri="{504A1905-F514-4f6f-8877-14C23A59335A}">
      <x14:table altTextSummary="Enter Regular and Overtime hours of Week 1, 2, 3, 4, and 5 for the month of January in this table. Total Weekly Hours are auto calculate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6F67511-A766-40FF-AF76-AFD3C9AB3351}" name="October" displayName="October" ref="E106:O114" totalsRowCount="1" headerRowDxfId="74" dataDxfId="73" totalsRowDxfId="72">
  <autoFilter ref="E106:O113" xr:uid="{F67B7967-3F03-4BD5-8BE6-9F150C9392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4410A8A-B46D-4414-ABA1-40C704566779}" name="OCTOBER" totalsRowLabel="Total weekly hours" dataDxfId="71" totalsRowDxfId="70"/>
    <tableColumn id="2" xr3:uid="{BB0269CC-FB36-4A0B-B938-4F55AD919D4E}" name="Week 1" totalsRowFunction="sum" dataDxfId="69" totalsRowDxfId="68"/>
    <tableColumn id="3" xr3:uid="{1D5CD41B-8D61-4CB3-9A76-C20048608690}" name="Overtime" totalsRowFunction="sum" dataDxfId="67" totalsRowDxfId="66"/>
    <tableColumn id="4" xr3:uid="{026F92A4-4735-444C-B6F8-0FB0DB79B72C}" name="Week 2" totalsRowFunction="sum" dataDxfId="65" totalsRowDxfId="64"/>
    <tableColumn id="5" xr3:uid="{20C4098A-1FEF-4C77-B109-C088A8D3D9AB}" name="Overtime " totalsRowFunction="sum" dataDxfId="63" totalsRowDxfId="62"/>
    <tableColumn id="6" xr3:uid="{D3DD8D4E-0E04-493F-A066-8E48E088771F}" name="Week 3" totalsRowFunction="sum" dataDxfId="61" totalsRowDxfId="60"/>
    <tableColumn id="7" xr3:uid="{0D16F2F1-0C11-4551-A1E1-DEFC85306E25}" name="Overtime  " totalsRowFunction="sum" dataDxfId="59" totalsRowDxfId="58"/>
    <tableColumn id="8" xr3:uid="{503FC865-32F4-4F7F-8DAE-E53C1CCBD3EC}" name="Week 4" totalsRowFunction="sum" dataDxfId="57" totalsRowDxfId="56"/>
    <tableColumn id="9" xr3:uid="{251CEC17-4872-400C-A9CD-A0047FF936F3}" name="Overtime   " totalsRowFunction="sum" dataDxfId="55" totalsRowDxfId="54"/>
    <tableColumn id="10" xr3:uid="{78299647-4A6C-4409-A71E-8DB4B8DF3485}" name="Week 5" totalsRowFunction="sum" dataDxfId="53" totalsRowDxfId="52"/>
    <tableColumn id="11" xr3:uid="{6423840D-450F-439C-A9D4-A71BA5BCC29E}" name="Overtime    " totalsRowFunction="sum" dataDxfId="51" totalsRowDxfId="5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October in this table. Total Weekly Hours are auto calculate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DDA9996-91F8-4F14-A805-99E26FEE44F3}" name="November" displayName="November" ref="E117:O125" totalsRowCount="1" headerRowDxfId="49" dataDxfId="48" totalsRowDxfId="47">
  <autoFilter ref="E117:O124" xr:uid="{2A446B1B-F4E2-460C-AE18-09EE4730FF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78C1FB-395B-412E-BD77-1708DC85F5B5}" name="NOVEMBER" totalsRowLabel="Total weekly hours" dataDxfId="46" totalsRowDxfId="45"/>
    <tableColumn id="2" xr3:uid="{31AA9F6D-16D0-44A5-8DD4-EE93A685BA0F}" name="Week 1" totalsRowFunction="sum" dataDxfId="44" totalsRowDxfId="43"/>
    <tableColumn id="3" xr3:uid="{87FBFC91-FB3C-4D0C-8C1D-EC9FA72294B1}" name="Overtime" totalsRowFunction="sum" dataDxfId="42" totalsRowDxfId="41"/>
    <tableColumn id="4" xr3:uid="{B67EE30F-317A-4D89-AB82-ABB673C38C38}" name="Week 2" totalsRowFunction="sum" dataDxfId="40" totalsRowDxfId="39"/>
    <tableColumn id="5" xr3:uid="{501463CF-F541-45D2-A058-07D322945E06}" name="Overtime " totalsRowFunction="sum" dataDxfId="38" totalsRowDxfId="37"/>
    <tableColumn id="6" xr3:uid="{18CDF25D-90CE-4A65-A2F2-D748F8F06B24}" name="Week 3" totalsRowFunction="sum" dataDxfId="36" totalsRowDxfId="35"/>
    <tableColumn id="7" xr3:uid="{91661580-8475-4762-9FBD-5B94D5936DCF}" name="Overtime  " totalsRowFunction="sum" dataDxfId="34" totalsRowDxfId="33"/>
    <tableColumn id="8" xr3:uid="{732422D3-1040-4FA9-91DC-6EEEBE0CCBF3}" name="Week 4" totalsRowFunction="sum" dataDxfId="32" totalsRowDxfId="31"/>
    <tableColumn id="9" xr3:uid="{BDECB338-9CFD-4E11-B5A5-E39E6D16EE39}" name="Overtime   " totalsRowFunction="sum" dataDxfId="30" totalsRowDxfId="29"/>
    <tableColumn id="10" xr3:uid="{F06887EC-8EB5-4328-801F-9CF56DFE4B3C}" name="Week 5" totalsRowFunction="sum" dataDxfId="28" totalsRowDxfId="27"/>
    <tableColumn id="11" xr3:uid="{9773FFAF-7478-4358-861A-BBFD888914FA}" name="Overtime    " totalsRowFunction="sum" dataDxfId="26" totalsRowDxfId="25"/>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November in this table. Total Weekly Hours are auto calculate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F7C97B8-EA8A-47B4-B40D-F9FC14BE6CA5}" name="December" displayName="December" ref="E128:O136" totalsRowCount="1" headerRowDxfId="24" dataDxfId="23" totalsRowDxfId="22">
  <autoFilter ref="E128:O135" xr:uid="{FB6BB41D-AAA4-4F36-BF78-80EB5A78FD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0F31570-295C-489B-9E58-43B486CB2B01}" name="DECEMBER" totalsRowLabel="Total weekly hours" dataDxfId="21" totalsRowDxfId="20"/>
    <tableColumn id="2" xr3:uid="{5012D228-05F1-435F-9937-47B2D484F4B7}" name="Week 1" totalsRowFunction="sum" dataDxfId="19" totalsRowDxfId="18"/>
    <tableColumn id="3" xr3:uid="{31472287-4BDA-4E8C-9EDD-0EFCBC96EA80}" name="Overtime" totalsRowFunction="sum" dataDxfId="17" totalsRowDxfId="16"/>
    <tableColumn id="4" xr3:uid="{47358E04-03CD-43BD-ABD8-FB262518545A}" name="Week 2" totalsRowFunction="min" dataDxfId="15" totalsRowDxfId="14"/>
    <tableColumn id="5" xr3:uid="{C9CBDD97-C367-4F2E-8487-1447164E5E5B}" name="Overtime " totalsRowFunction="sum" dataDxfId="13" totalsRowDxfId="12"/>
    <tableColumn id="6" xr3:uid="{03F0F07B-825F-472D-B9B9-F3702768FF96}" name="Week 3" totalsRowFunction="sum" dataDxfId="11" totalsRowDxfId="10"/>
    <tableColumn id="7" xr3:uid="{D6242C18-1D01-4037-B86C-EE4E97893FF9}" name="Overtime  " totalsRowFunction="sum" dataDxfId="9" totalsRowDxfId="8"/>
    <tableColumn id="8" xr3:uid="{009B799F-5FC6-4119-96BF-7AB2756CF004}" name="Week 4" totalsRowFunction="sum" dataDxfId="7" totalsRowDxfId="6"/>
    <tableColumn id="9" xr3:uid="{7EC23C3D-63F8-4D5C-A30E-83F3A27C2112}" name="Overtime   " totalsRowFunction="sum" dataDxfId="5" totalsRowDxfId="4"/>
    <tableColumn id="10" xr3:uid="{98BBA5E2-3F7C-4700-9421-2CA07A24AFE3}" name="Week 5" totalsRowFunction="sum" dataDxfId="3" totalsRowDxfId="2"/>
    <tableColumn id="11" xr3:uid="{2BF9589B-23B5-4FCC-845D-89579A2CBD62}" name="Overtime    " totalsRowFunction="sum" dataDxfId="1" totalsRowDxfId="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December in this table. Total Weekly Hour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2B936B-1682-49F8-81E6-FDE63F10BBDE}" name="February" displayName="February" ref="E18:O26" totalsRowCount="1" headerRowDxfId="274" dataDxfId="273" totalsRowDxfId="272">
  <autoFilter ref="E18:O25" xr:uid="{15ADF74F-0DD2-4281-BB67-1CF1DEB998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A3D5B52F-018F-4315-A1A8-034B29F99ACC}" name="FEBRUARY" totalsRowLabel="Total weekly hours" dataDxfId="271" totalsRowDxfId="270"/>
    <tableColumn id="2" xr3:uid="{83606C4A-4FED-4ED1-B401-C7F2B1D34F20}" name="Week 1" totalsRowFunction="sum" dataDxfId="269" totalsRowDxfId="268"/>
    <tableColumn id="3" xr3:uid="{82AE0AD7-E9EE-45A5-AAC0-91794FD3408C}" name="Overtime" totalsRowFunction="sum" dataDxfId="267" totalsRowDxfId="266"/>
    <tableColumn id="4" xr3:uid="{1526434F-E492-46B3-A0DC-F8EDD757E307}" name="Week 2" totalsRowFunction="sum" dataDxfId="265" totalsRowDxfId="264"/>
    <tableColumn id="5" xr3:uid="{6D5C0031-BA68-4C3C-8CA0-05EB3D719FD2}" name="Overtime " totalsRowFunction="sum" dataDxfId="263" totalsRowDxfId="262"/>
    <tableColumn id="6" xr3:uid="{7ECFDFAC-8721-4AA0-8C04-5FC9711EADB4}" name="Week 3" totalsRowFunction="sum" dataDxfId="261" totalsRowDxfId="260"/>
    <tableColumn id="7" xr3:uid="{EC9C2F17-DEF9-4E23-BC7F-03881567025E}" name="Overtime  " totalsRowFunction="sum" dataDxfId="259" totalsRowDxfId="258"/>
    <tableColumn id="8" xr3:uid="{32BB31BA-03C8-4D15-BE68-EE275A871FE0}" name="Week 4" totalsRowFunction="sum" dataDxfId="257" totalsRowDxfId="256"/>
    <tableColumn id="9" xr3:uid="{F1FB0FD6-19F9-4176-AE23-ED7B92EF0493}" name="Overtime   " totalsRowFunction="sum" dataDxfId="255" totalsRowDxfId="254"/>
    <tableColumn id="10" xr3:uid="{94A1C522-2CBA-4ADD-A762-BE7393F4806D}" name="Week 5" totalsRowFunction="sum" dataDxfId="253" totalsRowDxfId="252"/>
    <tableColumn id="11" xr3:uid="{0A1D3407-A927-40A1-8A92-06A195EB2796}" name="Overtime    " totalsRowFunction="sum" dataDxfId="251" totalsRowDxfId="25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February in this table. Total Weekly Hour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8E02FE-36E7-4519-8643-47C19428F545}" name="March" displayName="March" ref="E29:O37" totalsRowCount="1" headerRowDxfId="249" dataDxfId="248" totalsRowDxfId="247">
  <autoFilter ref="E29:O36" xr:uid="{5337DA14-7C4B-4AF8-A129-85C0C2D52F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AEB9E35-98FB-47CE-9A5B-871E82299CBE}" name="MARCH" totalsRowLabel="Total weekly hours" dataDxfId="246" totalsRowDxfId="245"/>
    <tableColumn id="2" xr3:uid="{88FEF7CD-D1A6-4AFB-BAAC-810AA140AFCB}" name="Week 1" totalsRowFunction="sum" dataDxfId="244" totalsRowDxfId="243"/>
    <tableColumn id="3" xr3:uid="{66377E82-12DD-4BE5-9735-4446A0456DD7}" name="Overtime" totalsRowFunction="sum" dataDxfId="242" totalsRowDxfId="241"/>
    <tableColumn id="4" xr3:uid="{0D33BF2F-AE15-4C62-8F5F-0BDDFAAFF3F3}" name="Week 2" totalsRowFunction="sum" dataDxfId="240" totalsRowDxfId="239"/>
    <tableColumn id="5" xr3:uid="{B6E781D2-1186-44C5-991F-9438AAE94877}" name="Overtime " totalsRowFunction="sum" dataDxfId="238" totalsRowDxfId="237"/>
    <tableColumn id="6" xr3:uid="{F3AEBB90-A906-4AFC-9A68-EF80CE823209}" name="Week 3" totalsRowFunction="sum" dataDxfId="236" totalsRowDxfId="235"/>
    <tableColumn id="7" xr3:uid="{5560FBAC-7F56-47C7-B4FE-9B6258A1C432}" name="Overtime  " totalsRowFunction="sum" dataDxfId="234" totalsRowDxfId="233"/>
    <tableColumn id="8" xr3:uid="{48F67668-3FD2-4D8F-B5C7-00C806671B19}" name="Week 4" totalsRowFunction="sum" dataDxfId="232" totalsRowDxfId="231"/>
    <tableColumn id="9" xr3:uid="{1E51A344-FB31-4730-857E-8076E62CBA9F}" name="Overtime   " totalsRowFunction="sum" dataDxfId="230" totalsRowDxfId="229"/>
    <tableColumn id="10" xr3:uid="{24C8ABA3-E398-4978-9946-0DE665D57F0F}" name="Week 5" totalsRowFunction="sum" dataDxfId="228" totalsRowDxfId="227"/>
    <tableColumn id="11" xr3:uid="{A48B6307-51A6-4DAC-B619-F89ED0BC6465}" name="Overtime    " totalsRowFunction="sum" dataDxfId="226" totalsRowDxfId="225"/>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March in this table. Total Weekly Hours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2589FD-3647-4E2C-B4DF-64946B05BAC1}" name="April" displayName="April" ref="E40:O48" totalsRowCount="1" headerRowDxfId="224" dataDxfId="223" totalsRowDxfId="222">
  <autoFilter ref="E40:O47" xr:uid="{C5F81F0D-AD05-4C80-A64A-58A19339AB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7C3AAE6-9282-4E6F-8730-0BB57F7AC3EA}" name="APRIL" totalsRowLabel="Total weekly hours" dataDxfId="221" totalsRowDxfId="220"/>
    <tableColumn id="2" xr3:uid="{4D1ED94D-F8B7-43A3-AC8C-1B7DCF9ABF01}" name="Week 1" totalsRowFunction="sum" dataDxfId="219" totalsRowDxfId="218"/>
    <tableColumn id="3" xr3:uid="{DA67953C-F09C-4334-B2A5-D67A2259115A}" name="Overtime" totalsRowFunction="sum" dataDxfId="217" totalsRowDxfId="216"/>
    <tableColumn id="4" xr3:uid="{29C3B96D-43E3-4C54-A331-A7CA61A77078}" name="Week 2" totalsRowFunction="sum" dataDxfId="215" totalsRowDxfId="214"/>
    <tableColumn id="5" xr3:uid="{7D9927E7-FE2D-4A93-8083-025F7F5DB3AC}" name="Overtime " totalsRowFunction="sum" dataDxfId="213" totalsRowDxfId="212"/>
    <tableColumn id="6" xr3:uid="{472D8DBD-D3FF-4E20-8E99-91374DD49D2B}" name="Week 3" totalsRowFunction="sum" dataDxfId="211" totalsRowDxfId="210"/>
    <tableColumn id="7" xr3:uid="{DB0DD992-BC9D-4030-89C8-19AC19145A7C}" name="Overtime  " totalsRowFunction="sum" dataDxfId="209" totalsRowDxfId="208"/>
    <tableColumn id="8" xr3:uid="{1949E38B-76FD-490F-B391-471F5EF8529B}" name="Week 4" totalsRowFunction="sum" dataDxfId="207" totalsRowDxfId="206"/>
    <tableColumn id="9" xr3:uid="{B12CD2C8-4523-4D03-967D-9F50B83BB173}" name="Overtime   " totalsRowFunction="sum" dataDxfId="205" totalsRowDxfId="204"/>
    <tableColumn id="10" xr3:uid="{0B0B45A5-C7EA-4B2B-A9D4-E1AAC28A279C}" name="Week 5" totalsRowFunction="sum" dataDxfId="203" totalsRowDxfId="202"/>
    <tableColumn id="11" xr3:uid="{A607CFA4-6DF7-46F0-B4B5-AF5561323311}" name="Overtime    " totalsRowFunction="sum" dataDxfId="201" totalsRowDxfId="20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April in this table. Total Weekly Hour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587505-0952-437C-B254-00B2A0977AFA}" name="May" displayName="May" ref="E51:O59" totalsRowCount="1" headerRowDxfId="199" dataDxfId="198" totalsRowDxfId="197">
  <autoFilter ref="E51:O58" xr:uid="{1B96033E-05C9-45E4-90DC-6AF9CCEC00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57A6C92-E555-486E-811A-694BE87F3B93}" name="MAY" totalsRowLabel="Total weekly hours" dataDxfId="196" totalsRowDxfId="195"/>
    <tableColumn id="2" xr3:uid="{7A5BBA4C-386D-4C70-9814-E827E5F88373}" name="Week 1" totalsRowFunction="sum" dataDxfId="194" totalsRowDxfId="193"/>
    <tableColumn id="3" xr3:uid="{1A2CBDA5-E11B-4E40-A783-2C3BE945E760}" name="Overtime" totalsRowFunction="sum" dataDxfId="192" totalsRowDxfId="191"/>
    <tableColumn id="4" xr3:uid="{93D78D3E-68F6-4996-AA5E-9C5CE6BE8E50}" name="Week 2" totalsRowFunction="sum" dataDxfId="190" totalsRowDxfId="189"/>
    <tableColumn id="5" xr3:uid="{B220762F-3BE5-45A4-9319-A682B9225596}" name="Overtime " totalsRowFunction="sum" dataDxfId="188" totalsRowDxfId="187"/>
    <tableColumn id="6" xr3:uid="{D62E67E4-4788-4561-9E95-F2785161CBCF}" name="Week 3" totalsRowFunction="sum" dataDxfId="186" totalsRowDxfId="185"/>
    <tableColumn id="7" xr3:uid="{302457BD-DAF5-4C4D-A125-34EF436AD99B}" name="Overtime  " totalsRowFunction="sum" dataDxfId="184" totalsRowDxfId="183"/>
    <tableColumn id="8" xr3:uid="{03F53539-8DF7-4964-B0F2-76E0BBC1A588}" name="Week 4" totalsRowFunction="sum" dataDxfId="182" totalsRowDxfId="181"/>
    <tableColumn id="9" xr3:uid="{6F48698B-C4BD-4098-A9D0-C6814A1829CA}" name="Overtime   " totalsRowFunction="sum" dataDxfId="180" totalsRowDxfId="179"/>
    <tableColumn id="10" xr3:uid="{441F074A-3A6E-4273-AAD4-FFA1C9EE548C}" name="Week 5" totalsRowFunction="sum" dataDxfId="178" totalsRowDxfId="177"/>
    <tableColumn id="11" xr3:uid="{4433D6DA-6FE8-475A-9C1C-681C5B262BBF}" name="Overtime    " totalsRowFunction="sum" dataDxfId="176" totalsRowDxfId="175"/>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May in this table. Total Weekly Hour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FF0C5-2E1C-491D-A916-CE7F0F7B2EA9}" name="June" displayName="June" ref="E62:O70" totalsRowCount="1" headerRowDxfId="174" dataDxfId="173" totalsRowDxfId="172">
  <autoFilter ref="E62:O69" xr:uid="{C40DCCDD-8B2A-4E38-AB0B-35926F2480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C30C512-7F5E-4BCB-8F40-397519A2AE95}" name="JUNE" totalsRowLabel="Total weekly hours" dataDxfId="171" totalsRowDxfId="170"/>
    <tableColumn id="2" xr3:uid="{989196AB-A0B3-47FD-8120-C5D29A7C51D4}" name="Week 1" totalsRowFunction="sum" dataDxfId="169" totalsRowDxfId="168"/>
    <tableColumn id="3" xr3:uid="{AC32CF20-6F53-4629-903D-208145E4A328}" name="Overtime" totalsRowFunction="sum" dataDxfId="167" totalsRowDxfId="166"/>
    <tableColumn id="4" xr3:uid="{DCB07C4B-2497-4C89-B69B-D5C4A86FA821}" name="Week 2" totalsRowFunction="sum" dataDxfId="165" totalsRowDxfId="164"/>
    <tableColumn id="5" xr3:uid="{B7FA3CC3-70CD-40E8-9492-7CA231352C36}" name="Overtime " totalsRowFunction="sum" dataDxfId="163" totalsRowDxfId="162"/>
    <tableColumn id="6" xr3:uid="{D0141800-9597-4827-8A71-0184C4E0EECC}" name="Week 3" totalsRowFunction="sum" dataDxfId="161" totalsRowDxfId="160"/>
    <tableColumn id="7" xr3:uid="{0AF60E37-B215-43D1-AF2A-01457E250502}" name="Overtime  " totalsRowFunction="sum" dataDxfId="159" totalsRowDxfId="158"/>
    <tableColumn id="8" xr3:uid="{BE431083-1A86-47ED-B1D9-4FF6D273D138}" name="Week 4" totalsRowFunction="sum" dataDxfId="157" totalsRowDxfId="156"/>
    <tableColumn id="9" xr3:uid="{FEBF4C2B-66B7-44AB-A950-977FB72D3BFA}" name="Overtime   " totalsRowFunction="sum" dataDxfId="155" totalsRowDxfId="154"/>
    <tableColumn id="10" xr3:uid="{0D666830-069B-4C25-A6A6-50F9A8900B2D}" name="Week 5" totalsRowFunction="sum" dataDxfId="153" totalsRowDxfId="152"/>
    <tableColumn id="11" xr3:uid="{ACD5E294-3589-4AA5-8C00-35E2330D16D4}" name="Overtime    " totalsRowFunction="sum" dataDxfId="151" totalsRowDxfId="15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June in this table. Total Weekly Hours are auto calculate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2F35140-9537-49BB-B686-7565717769A5}" name="July" displayName="July" ref="E73:O81" totalsRowCount="1" headerRowDxfId="149" dataDxfId="148" totalsRowDxfId="147">
  <autoFilter ref="E73:O80" xr:uid="{AE8E269E-2C86-4C66-BAB9-210385D439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18AE580-188F-4C0A-970D-5C2B30B14460}" name="JULY" totalsRowLabel="Total weekly hours" dataDxfId="146" totalsRowDxfId="145"/>
    <tableColumn id="2" xr3:uid="{0F0D3684-F278-471A-814D-48E0D63625DC}" name="Week 1" totalsRowFunction="sum" dataDxfId="144" totalsRowDxfId="143"/>
    <tableColumn id="3" xr3:uid="{3D053860-9217-48CB-8A88-1A65684C5974}" name="Overtime" totalsRowFunction="sum" dataDxfId="142" totalsRowDxfId="141"/>
    <tableColumn id="4" xr3:uid="{CB320BFA-01F8-4634-8C30-6964098E5AEA}" name="Week 2" totalsRowFunction="sum" dataDxfId="140" totalsRowDxfId="139"/>
    <tableColumn id="5" xr3:uid="{39E6AD6C-74CC-4001-B1C0-1E3329E792C5}" name="Overtime " totalsRowFunction="sum" dataDxfId="138" totalsRowDxfId="137"/>
    <tableColumn id="6" xr3:uid="{E37E3196-3118-45C0-871E-88955285FB4A}" name="Week 3" totalsRowFunction="sum" dataDxfId="136" totalsRowDxfId="135"/>
    <tableColumn id="7" xr3:uid="{7C811F7B-7437-4007-8B56-10558ADC31EB}" name="Overtime  " totalsRowFunction="sum" dataDxfId="134" totalsRowDxfId="133"/>
    <tableColumn id="8" xr3:uid="{255D2D10-422F-416D-BA66-D0C5039F1E54}" name="Week 4" totalsRowFunction="sum" dataDxfId="132" totalsRowDxfId="131"/>
    <tableColumn id="9" xr3:uid="{F85802AF-42D6-429F-A59A-9425F45CC258}" name="Overtime   " totalsRowFunction="sum" dataDxfId="130" totalsRowDxfId="129"/>
    <tableColumn id="10" xr3:uid="{24BAC83D-9A25-4BCB-8D0E-7E3EF6C02DB1}" name="Week 5" totalsRowFunction="sum" dataDxfId="128" totalsRowDxfId="127"/>
    <tableColumn id="11" xr3:uid="{1B837E2D-482E-4512-A1B0-46E3950B7DB9}" name="Overtime    " totalsRowFunction="sum" dataDxfId="126" totalsRowDxfId="125"/>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July in this table. Total Weekly Hours are auto calculate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B85AEC-121E-4642-AC36-6FAE959E3CCF}" name="August" displayName="August" ref="E84:O92" totalsRowCount="1" headerRowDxfId="124" dataDxfId="123" totalsRowDxfId="122">
  <autoFilter ref="E84:O91" xr:uid="{8D0CC8A6-123B-478E-A403-4217A242ED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DE7CFA8-A3FC-48B8-83BC-C4687C9FE850}" name="AUGUST" totalsRowLabel="Total weekly hours" dataDxfId="121" totalsRowDxfId="120"/>
    <tableColumn id="2" xr3:uid="{DA75EAB7-0598-4C0A-9247-A658B36C35ED}" name="Week 1" totalsRowFunction="sum" dataDxfId="119" totalsRowDxfId="118"/>
    <tableColumn id="3" xr3:uid="{1339F716-B0FE-4D3B-B40E-4BDF555322E6}" name="Overtime" totalsRowFunction="sum" dataDxfId="117" totalsRowDxfId="116"/>
    <tableColumn id="4" xr3:uid="{F875E418-412D-42B6-BE61-C8A23BB01083}" name="Week 2" totalsRowFunction="sum" dataDxfId="115" totalsRowDxfId="114"/>
    <tableColumn id="5" xr3:uid="{86586B8D-E54D-40E1-AAA8-3C92F02C95FA}" name="Overtime " totalsRowFunction="sum" dataDxfId="113" totalsRowDxfId="112"/>
    <tableColumn id="6" xr3:uid="{23C725AB-00C8-4DB7-9F95-98D5F12678AE}" name="Week 3" totalsRowFunction="sum" dataDxfId="111" totalsRowDxfId="110"/>
    <tableColumn id="7" xr3:uid="{2E4FA58E-2EAA-48E3-8F2A-8ED3392E0601}" name="Overtime  " totalsRowFunction="sum" dataDxfId="109" totalsRowDxfId="108"/>
    <tableColumn id="8" xr3:uid="{2649A1CA-4ADA-48F7-8523-88D8FB663DFE}" name="Week 4" totalsRowFunction="sum" dataDxfId="107" totalsRowDxfId="106"/>
    <tableColumn id="9" xr3:uid="{3A5702BD-95E4-435B-BCA4-2643AF21698F}" name="Overtime   " totalsRowFunction="sum" dataDxfId="105" totalsRowDxfId="104"/>
    <tableColumn id="10" xr3:uid="{7D325DEB-D131-4718-BCE8-7D8D542A066A}" name="Week 5" totalsRowFunction="sum" dataDxfId="103" totalsRowDxfId="102"/>
    <tableColumn id="11" xr3:uid="{72AE9E24-2004-492B-AF3C-F0E310ECD4AB}" name="Overtime    " totalsRowFunction="sum" dataDxfId="101" totalsRowDxfId="100"/>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August in this table. Total Weekly Hours are auto calculate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771950-14BF-489D-AACB-C357BC49678D}" name="September" displayName="September" ref="E95:O103" totalsRowCount="1" headerRowDxfId="99" dataDxfId="98" totalsRowDxfId="97">
  <autoFilter ref="E95:O102" xr:uid="{B01778D3-5137-4DF2-B2C7-D711E571DBB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66DD647-EE11-499F-9F8F-F6F5C7D43C88}" name="SEPTEMBER" totalsRowLabel="Total weekly hours" dataDxfId="96" totalsRowDxfId="95"/>
    <tableColumn id="2" xr3:uid="{0C6D83B3-F949-4E8C-8978-0EEE0A718F95}" name="Week 1" totalsRowFunction="sum" dataDxfId="94" totalsRowDxfId="93"/>
    <tableColumn id="3" xr3:uid="{771D5AF0-7A3A-46F7-AE35-61C33EF33496}" name="Overtime" totalsRowFunction="sum" dataDxfId="92" totalsRowDxfId="91"/>
    <tableColumn id="4" xr3:uid="{59465D93-70C0-4084-A439-B9F61D0075FB}" name="Week 2" totalsRowFunction="sum" dataDxfId="90" totalsRowDxfId="89"/>
    <tableColumn id="5" xr3:uid="{5E9F762F-2CF6-4844-9E93-16ACBB97D502}" name="Overtime " totalsRowFunction="sum" dataDxfId="88" totalsRowDxfId="87"/>
    <tableColumn id="6" xr3:uid="{F7D0E59D-1AA1-46B9-98EB-E72E0207CB7A}" name="Week 3" totalsRowFunction="sum" dataDxfId="86" totalsRowDxfId="85"/>
    <tableColumn id="7" xr3:uid="{8967D551-2C9F-4D34-82C1-22505551AE50}" name="Overtime  " totalsRowFunction="sum" dataDxfId="84" totalsRowDxfId="83"/>
    <tableColumn id="8" xr3:uid="{E1F787F0-4414-4247-A7A0-FD75FE13223F}" name="Week 4" totalsRowFunction="sum" dataDxfId="82" totalsRowDxfId="81"/>
    <tableColumn id="9" xr3:uid="{C5C7DF6D-AF11-42DC-923E-55F28E25E568}" name="Overtime   " totalsRowFunction="sum" dataDxfId="80" totalsRowDxfId="79"/>
    <tableColumn id="10" xr3:uid="{F1D56AE0-CC6F-41C0-992E-F16CDB124B3A}" name="Week 5" totalsRowFunction="sum" dataDxfId="78" totalsRowDxfId="77"/>
    <tableColumn id="11" xr3:uid="{EF84FE59-4096-4D4E-B229-8886FAA4A343}" name="Overtime    " totalsRowFunction="sum" dataDxfId="76" totalsRowDxfId="75"/>
  </tableColumns>
  <tableStyleInfo name="Month" showFirstColumn="1" showLastColumn="0" showRowStripes="0" showColumnStripes="0"/>
  <extLst>
    <ext xmlns:x14="http://schemas.microsoft.com/office/spreadsheetml/2009/9/main" uri="{504A1905-F514-4f6f-8877-14C23A59335A}">
      <x14:table altTextSummary="Enter Regular and Overtime hours of Week 1, 2, 3, 4, and 5 for the month of September in this table. Total Weekly Hours are auto calculated"/>
    </ext>
  </extLst>
</table>
</file>

<file path=xl/theme/theme1.xml><?xml version="1.0" encoding="utf-8"?>
<a:theme xmlns:a="http://schemas.openxmlformats.org/drawingml/2006/main" name="Office Theme">
  <a:themeElements>
    <a:clrScheme name="Custom 147">
      <a:dk1>
        <a:srgbClr val="000000"/>
      </a:dk1>
      <a:lt1>
        <a:sysClr val="window" lastClr="FFFFFF"/>
      </a:lt1>
      <a:dk2>
        <a:srgbClr val="1F497D"/>
      </a:dk2>
      <a:lt2>
        <a:srgbClr val="EEECE1"/>
      </a:lt2>
      <a:accent1>
        <a:srgbClr val="171717"/>
      </a:accent1>
      <a:accent2>
        <a:srgbClr val="5C27FE"/>
      </a:accent2>
      <a:accent3>
        <a:srgbClr val="F0F1F3"/>
      </a:accent3>
      <a:accent4>
        <a:srgbClr val="E8E9F5"/>
      </a:accent4>
      <a:accent5>
        <a:srgbClr val="4BACC6"/>
      </a:accent5>
      <a:accent6>
        <a:srgbClr val="7DDAFF"/>
      </a:accent6>
      <a:hlink>
        <a:srgbClr val="0000FF"/>
      </a:hlink>
      <a:folHlink>
        <a:srgbClr val="800080"/>
      </a:folHlink>
    </a:clrScheme>
    <a:fontScheme name="Custom 20">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pageSetUpPr fitToPage="1"/>
  </sheetPr>
  <dimension ref="A1:S152"/>
  <sheetViews>
    <sheetView tabSelected="1" zoomScaleNormal="100" workbookViewId="0">
      <selection sqref="A1:Q1"/>
    </sheetView>
  </sheetViews>
  <sheetFormatPr defaultColWidth="9.109375" defaultRowHeight="11.4" x14ac:dyDescent="0.2"/>
  <cols>
    <col min="1" max="1" width="3.44140625" style="1" customWidth="1"/>
    <col min="2" max="2" width="1.5546875" style="1" customWidth="1"/>
    <col min="3" max="3" width="4.88671875" style="1" customWidth="1"/>
    <col min="4" max="4" width="3.5546875" style="1" customWidth="1"/>
    <col min="5" max="5" width="22.5546875" style="2" customWidth="1"/>
    <col min="6" max="15" width="17" style="2" customWidth="1"/>
    <col min="16" max="16" width="3.44140625" style="1" customWidth="1"/>
    <col min="17" max="17" width="1.5546875" style="1" customWidth="1"/>
    <col min="18" max="18" width="2.5546875" style="1" customWidth="1"/>
    <col min="19" max="24" width="9.109375" style="1"/>
    <col min="25" max="25" width="29" style="1" customWidth="1"/>
    <col min="26" max="16384" width="9.109375" style="1"/>
  </cols>
  <sheetData>
    <row r="1" spans="1:19" ht="144.75" customHeight="1" x14ac:dyDescent="0.2">
      <c r="A1" s="62" t="s">
        <v>0</v>
      </c>
      <c r="B1" s="62"/>
      <c r="C1" s="62"/>
      <c r="D1" s="62"/>
      <c r="E1" s="62"/>
      <c r="F1" s="62"/>
      <c r="G1" s="62"/>
      <c r="H1" s="62"/>
      <c r="I1" s="62"/>
      <c r="J1" s="62"/>
      <c r="K1" s="62"/>
      <c r="L1" s="62"/>
      <c r="M1" s="62"/>
      <c r="N1" s="62"/>
      <c r="O1" s="62"/>
      <c r="P1" s="62"/>
      <c r="Q1" s="62"/>
      <c r="R1" s="4"/>
      <c r="S1" s="4"/>
    </row>
    <row r="2" spans="1:19" ht="31.5" customHeight="1" x14ac:dyDescent="0.2">
      <c r="A2" s="31"/>
      <c r="B2" s="31"/>
      <c r="C2" s="31"/>
      <c r="D2" s="31"/>
      <c r="E2" s="31"/>
      <c r="F2" s="31"/>
      <c r="G2" s="31"/>
      <c r="H2" s="31"/>
      <c r="I2" s="31"/>
      <c r="J2" s="31"/>
      <c r="K2" s="31"/>
      <c r="L2" s="31"/>
      <c r="M2" s="31"/>
      <c r="N2" s="31"/>
      <c r="O2" s="31"/>
      <c r="P2" s="31"/>
      <c r="Q2" s="32"/>
      <c r="R2" s="4"/>
      <c r="S2" s="4"/>
    </row>
    <row r="3" spans="1:19" s="44" customFormat="1" ht="21.9" customHeight="1" x14ac:dyDescent="0.3">
      <c r="A3" s="38"/>
      <c r="B3" s="38"/>
      <c r="C3" s="38"/>
      <c r="D3" s="38"/>
      <c r="E3" s="20" t="s">
        <v>1</v>
      </c>
      <c r="F3" s="39" t="s">
        <v>2</v>
      </c>
      <c r="G3" s="21" t="s">
        <v>3</v>
      </c>
      <c r="H3" s="40" t="s">
        <v>4</v>
      </c>
      <c r="I3" s="41"/>
      <c r="J3" s="65" t="s">
        <v>5</v>
      </c>
      <c r="K3" s="65"/>
      <c r="L3" s="65"/>
      <c r="M3" s="65"/>
      <c r="N3" s="65"/>
      <c r="O3" s="65"/>
      <c r="P3" s="38"/>
      <c r="Q3" s="42"/>
      <c r="R3" s="43"/>
      <c r="S3" s="43"/>
    </row>
    <row r="4" spans="1:19" s="44" customFormat="1" ht="11.4" customHeight="1" x14ac:dyDescent="0.3">
      <c r="A4" s="38"/>
      <c r="B4" s="38"/>
      <c r="C4" s="38"/>
      <c r="D4" s="38"/>
      <c r="E4" s="45"/>
      <c r="F4" s="46"/>
      <c r="G4" s="47"/>
      <c r="H4" s="48"/>
      <c r="I4" s="46"/>
      <c r="J4" s="49"/>
      <c r="K4" s="38"/>
      <c r="L4" s="50"/>
      <c r="M4" s="50"/>
      <c r="N4" s="46"/>
      <c r="O4" s="51"/>
      <c r="P4" s="38"/>
      <c r="Q4" s="42"/>
      <c r="R4" s="43"/>
      <c r="S4" s="43"/>
    </row>
    <row r="5" spans="1:19" s="44" customFormat="1" ht="32.25" customHeight="1" x14ac:dyDescent="0.3">
      <c r="A5" s="38"/>
      <c r="B5" s="38"/>
      <c r="C5" s="38"/>
      <c r="D5" s="38"/>
      <c r="E5" s="20" t="s">
        <v>6</v>
      </c>
      <c r="F5" s="52" t="s">
        <v>7</v>
      </c>
      <c r="G5" s="21" t="s">
        <v>8</v>
      </c>
      <c r="H5" s="52" t="s">
        <v>9</v>
      </c>
      <c r="I5" s="41"/>
      <c r="J5" s="22" t="s">
        <v>10</v>
      </c>
      <c r="K5" s="53">
        <f>SUM(F16,F27,F38,F49,F60,F71,F82,F93,F104,F115,F126,F137)</f>
        <v>0</v>
      </c>
      <c r="L5" s="23" t="s">
        <v>11</v>
      </c>
      <c r="M5" s="53">
        <f>SUM(I16,I27,I38,I49,I60,I71,I82,I93,I104,I115,I126,I137)</f>
        <v>0</v>
      </c>
      <c r="N5" s="24" t="s">
        <v>12</v>
      </c>
      <c r="O5" s="54">
        <f>SUM(K5:M5)</f>
        <v>0</v>
      </c>
      <c r="P5" s="55"/>
      <c r="Q5" s="42"/>
      <c r="R5" s="43"/>
      <c r="S5" s="43"/>
    </row>
    <row r="6" spans="1:19" ht="31.5" customHeight="1" x14ac:dyDescent="0.25">
      <c r="A6" s="7"/>
      <c r="B6" s="7"/>
      <c r="C6" s="7"/>
      <c r="D6" s="7"/>
      <c r="E6" s="8"/>
      <c r="F6" s="8"/>
      <c r="G6" s="8"/>
      <c r="H6" s="8"/>
      <c r="I6" s="8"/>
      <c r="J6" s="8"/>
      <c r="K6" s="8"/>
      <c r="L6" s="8"/>
      <c r="M6" s="8"/>
      <c r="N6" s="8"/>
      <c r="O6" s="10"/>
      <c r="P6" s="7"/>
      <c r="Q6" s="9"/>
      <c r="R6" s="4"/>
      <c r="S6" s="4"/>
    </row>
    <row r="7" spans="1:19" ht="23.1" customHeight="1" x14ac:dyDescent="0.2">
      <c r="A7" s="9"/>
      <c r="B7" s="9"/>
      <c r="C7" s="63" t="s">
        <v>13</v>
      </c>
      <c r="D7" s="18"/>
      <c r="E7" s="56" t="s">
        <v>14</v>
      </c>
      <c r="F7" s="57" t="s">
        <v>15</v>
      </c>
      <c r="G7" s="57" t="s">
        <v>16</v>
      </c>
      <c r="H7" s="57" t="s">
        <v>17</v>
      </c>
      <c r="I7" s="57" t="s">
        <v>18</v>
      </c>
      <c r="J7" s="57" t="s">
        <v>19</v>
      </c>
      <c r="K7" s="57" t="s">
        <v>20</v>
      </c>
      <c r="L7" s="57" t="s">
        <v>21</v>
      </c>
      <c r="M7" s="57" t="s">
        <v>22</v>
      </c>
      <c r="N7" s="57" t="s">
        <v>23</v>
      </c>
      <c r="O7" s="57" t="s">
        <v>24</v>
      </c>
      <c r="P7" s="11"/>
      <c r="Q7" s="9"/>
      <c r="R7" s="4"/>
      <c r="S7" s="4"/>
    </row>
    <row r="8" spans="1:19" s="29" customFormat="1" ht="21" customHeight="1" x14ac:dyDescent="0.25">
      <c r="A8" s="25"/>
      <c r="B8" s="25"/>
      <c r="C8" s="64"/>
      <c r="D8" s="26"/>
      <c r="E8" s="58" t="s">
        <v>25</v>
      </c>
      <c r="F8" s="58"/>
      <c r="G8" s="58"/>
      <c r="H8" s="58"/>
      <c r="I8" s="58"/>
      <c r="J8" s="58"/>
      <c r="K8" s="58"/>
      <c r="L8" s="58"/>
      <c r="M8" s="58"/>
      <c r="N8" s="58"/>
      <c r="O8" s="58"/>
      <c r="P8" s="27"/>
      <c r="Q8" s="25"/>
      <c r="R8" s="28"/>
      <c r="S8" s="28"/>
    </row>
    <row r="9" spans="1:19" s="29" customFormat="1" ht="21" customHeight="1" x14ac:dyDescent="0.25">
      <c r="A9" s="25"/>
      <c r="B9" s="25"/>
      <c r="C9" s="64"/>
      <c r="D9" s="26"/>
      <c r="E9" s="58" t="s">
        <v>26</v>
      </c>
      <c r="F9" s="58"/>
      <c r="G9" s="58"/>
      <c r="H9" s="58"/>
      <c r="I9" s="58"/>
      <c r="J9" s="58"/>
      <c r="K9" s="58"/>
      <c r="L9" s="58"/>
      <c r="M9" s="58"/>
      <c r="N9" s="58"/>
      <c r="O9" s="58"/>
      <c r="P9" s="27"/>
      <c r="Q9" s="25"/>
      <c r="R9" s="28"/>
      <c r="S9" s="28"/>
    </row>
    <row r="10" spans="1:19" s="29" customFormat="1" ht="21" customHeight="1" x14ac:dyDescent="0.25">
      <c r="A10" s="25"/>
      <c r="B10" s="25"/>
      <c r="C10" s="64"/>
      <c r="D10" s="26"/>
      <c r="E10" s="58" t="s">
        <v>27</v>
      </c>
      <c r="F10" s="58"/>
      <c r="G10" s="58"/>
      <c r="H10" s="58"/>
      <c r="I10" s="58"/>
      <c r="J10" s="58"/>
      <c r="K10" s="58"/>
      <c r="L10" s="58"/>
      <c r="M10" s="58"/>
      <c r="N10" s="58"/>
      <c r="O10" s="58"/>
      <c r="P10" s="27"/>
      <c r="Q10" s="25"/>
      <c r="R10" s="28"/>
      <c r="S10" s="28"/>
    </row>
    <row r="11" spans="1:19" s="29" customFormat="1" ht="21" customHeight="1" x14ac:dyDescent="0.25">
      <c r="A11" s="25"/>
      <c r="B11" s="25"/>
      <c r="C11" s="64"/>
      <c r="D11" s="26"/>
      <c r="E11" s="58" t="s">
        <v>28</v>
      </c>
      <c r="F11" s="58"/>
      <c r="G11" s="58"/>
      <c r="H11" s="58"/>
      <c r="I11" s="58"/>
      <c r="J11" s="58"/>
      <c r="K11" s="58"/>
      <c r="L11" s="58"/>
      <c r="M11" s="58"/>
      <c r="N11" s="58"/>
      <c r="O11" s="58"/>
      <c r="P11" s="27"/>
      <c r="Q11" s="25"/>
      <c r="R11" s="28"/>
      <c r="S11" s="28"/>
    </row>
    <row r="12" spans="1:19" s="29" customFormat="1" ht="21" customHeight="1" x14ac:dyDescent="0.25">
      <c r="A12" s="25"/>
      <c r="B12" s="25"/>
      <c r="C12" s="64"/>
      <c r="D12" s="26"/>
      <c r="E12" s="58" t="s">
        <v>29</v>
      </c>
      <c r="F12" s="58"/>
      <c r="G12" s="58"/>
      <c r="H12" s="58"/>
      <c r="I12" s="58"/>
      <c r="J12" s="58"/>
      <c r="K12" s="58"/>
      <c r="L12" s="58"/>
      <c r="M12" s="58"/>
      <c r="N12" s="58"/>
      <c r="O12" s="58"/>
      <c r="P12" s="27"/>
      <c r="Q12" s="25"/>
      <c r="R12" s="28"/>
      <c r="S12" s="28"/>
    </row>
    <row r="13" spans="1:19" s="29" customFormat="1" ht="21" customHeight="1" x14ac:dyDescent="0.25">
      <c r="A13" s="25"/>
      <c r="B13" s="25"/>
      <c r="C13" s="64"/>
      <c r="D13" s="26"/>
      <c r="E13" s="58" t="s">
        <v>30</v>
      </c>
      <c r="F13" s="58"/>
      <c r="G13" s="58"/>
      <c r="H13" s="58"/>
      <c r="I13" s="58"/>
      <c r="J13" s="58"/>
      <c r="K13" s="58"/>
      <c r="L13" s="58"/>
      <c r="M13" s="58"/>
      <c r="N13" s="58"/>
      <c r="O13" s="58"/>
      <c r="P13" s="27"/>
      <c r="Q13" s="25"/>
      <c r="R13" s="28"/>
      <c r="S13" s="28"/>
    </row>
    <row r="14" spans="1:19" s="29" customFormat="1" ht="21" customHeight="1" x14ac:dyDescent="0.25">
      <c r="A14" s="25"/>
      <c r="B14" s="25"/>
      <c r="C14" s="64"/>
      <c r="D14" s="26"/>
      <c r="E14" s="58" t="s">
        <v>31</v>
      </c>
      <c r="F14" s="58"/>
      <c r="G14" s="58"/>
      <c r="H14" s="58"/>
      <c r="I14" s="58"/>
      <c r="J14" s="58"/>
      <c r="K14" s="58"/>
      <c r="L14" s="58"/>
      <c r="M14" s="58"/>
      <c r="N14" s="58"/>
      <c r="O14" s="58"/>
      <c r="P14" s="27"/>
      <c r="Q14" s="25"/>
      <c r="R14" s="28"/>
      <c r="S14" s="28"/>
    </row>
    <row r="15" spans="1:19" s="29" customFormat="1" ht="21" customHeight="1" thickBot="1" x14ac:dyDescent="0.3">
      <c r="A15" s="25"/>
      <c r="B15" s="25"/>
      <c r="C15" s="64"/>
      <c r="D15" s="26"/>
      <c r="E15" s="58" t="s">
        <v>32</v>
      </c>
      <c r="F15" s="58">
        <f>SUBTOTAL(109,January[Week 1])</f>
        <v>0</v>
      </c>
      <c r="G15" s="58">
        <f>SUBTOTAL(109,January[Overtime])</f>
        <v>0</v>
      </c>
      <c r="H15" s="58">
        <f>SUBTOTAL(109,January[Week 2])</f>
        <v>0</v>
      </c>
      <c r="I15" s="58">
        <f>SUBTOTAL(109,January[[Overtime ]])</f>
        <v>0</v>
      </c>
      <c r="J15" s="58">
        <f>SUBTOTAL(109,January[Week 3])</f>
        <v>0</v>
      </c>
      <c r="K15" s="58">
        <f>SUBTOTAL(109,January[[Overtime  ]])</f>
        <v>0</v>
      </c>
      <c r="L15" s="58">
        <f>SUBTOTAL(109,January[Week 4])</f>
        <v>0</v>
      </c>
      <c r="M15" s="58">
        <f>SUBTOTAL(109,January[[Overtime   ]])</f>
        <v>0</v>
      </c>
      <c r="N15" s="58">
        <f>SUBTOTAL(109,January[Week 5])</f>
        <v>0</v>
      </c>
      <c r="O15" s="58">
        <f>SUBTOTAL(109,January[[Overtime    ]])</f>
        <v>0</v>
      </c>
      <c r="P15" s="27"/>
      <c r="Q15" s="25"/>
      <c r="R15" s="28"/>
      <c r="S15" s="28"/>
    </row>
    <row r="16" spans="1:19" s="29" customFormat="1" ht="21" customHeight="1" thickBot="1" x14ac:dyDescent="0.3">
      <c r="A16" s="25"/>
      <c r="B16" s="25"/>
      <c r="C16" s="64"/>
      <c r="D16" s="26"/>
      <c r="E16" s="59" t="s">
        <v>33</v>
      </c>
      <c r="F16" s="59">
        <f>SUM(January[[#Totals],[Week 1]],January[[#Totals],[Week 2]],January[[#Totals],[Week 3]],January[[#Totals],[Week 4]],January[[#Totals],[Week 5]])</f>
        <v>0</v>
      </c>
      <c r="G16" s="59" t="s">
        <v>34</v>
      </c>
      <c r="H16" s="59"/>
      <c r="I16" s="59">
        <f>SUM(January[[#Totals],[Overtime]],January[[#Totals],[Overtime ]],January[[#Totals],[Overtime  ]],January[[#Totals],[Overtime   ]],January[[#Totals],[Overtime    ]])</f>
        <v>0</v>
      </c>
      <c r="J16" s="60"/>
      <c r="K16" s="60"/>
      <c r="L16" s="60"/>
      <c r="M16" s="60"/>
      <c r="N16" s="60"/>
      <c r="O16" s="60"/>
      <c r="P16" s="27"/>
      <c r="Q16" s="25"/>
      <c r="R16" s="28"/>
      <c r="S16" s="28"/>
    </row>
    <row r="17" spans="1:19" ht="18" customHeight="1" x14ac:dyDescent="0.2">
      <c r="A17" s="9"/>
      <c r="B17" s="9"/>
      <c r="C17" s="64"/>
      <c r="D17" s="19"/>
      <c r="E17" s="33"/>
      <c r="F17" s="12"/>
      <c r="G17" s="12"/>
      <c r="H17" s="12"/>
      <c r="I17" s="12"/>
      <c r="J17" s="12"/>
      <c r="K17" s="12"/>
      <c r="L17" s="12"/>
      <c r="M17" s="12"/>
      <c r="N17" s="12"/>
      <c r="O17" s="12"/>
      <c r="P17" s="11"/>
      <c r="Q17" s="9"/>
      <c r="R17" s="4"/>
      <c r="S17" s="4"/>
    </row>
    <row r="18" spans="1:19" s="3" customFormat="1" ht="23.1" customHeight="1" x14ac:dyDescent="0.2">
      <c r="A18" s="14"/>
      <c r="B18" s="14"/>
      <c r="C18" s="64"/>
      <c r="D18" s="19"/>
      <c r="E18" s="56" t="s">
        <v>35</v>
      </c>
      <c r="F18" s="57" t="s">
        <v>15</v>
      </c>
      <c r="G18" s="57" t="s">
        <v>16</v>
      </c>
      <c r="H18" s="57" t="s">
        <v>17</v>
      </c>
      <c r="I18" s="57" t="s">
        <v>18</v>
      </c>
      <c r="J18" s="57" t="s">
        <v>19</v>
      </c>
      <c r="K18" s="57" t="s">
        <v>20</v>
      </c>
      <c r="L18" s="57" t="s">
        <v>21</v>
      </c>
      <c r="M18" s="57" t="s">
        <v>22</v>
      </c>
      <c r="N18" s="57" t="s">
        <v>23</v>
      </c>
      <c r="O18" s="57" t="s">
        <v>24</v>
      </c>
      <c r="P18" s="13"/>
      <c r="Q18" s="14"/>
      <c r="R18" s="4"/>
      <c r="S18" s="6"/>
    </row>
    <row r="19" spans="1:19" s="29" customFormat="1" ht="21" customHeight="1" x14ac:dyDescent="0.25">
      <c r="A19" s="25"/>
      <c r="B19" s="25"/>
      <c r="C19" s="64"/>
      <c r="D19" s="26"/>
      <c r="E19" s="58" t="s">
        <v>25</v>
      </c>
      <c r="F19" s="58"/>
      <c r="G19" s="58"/>
      <c r="H19" s="58"/>
      <c r="I19" s="58"/>
      <c r="J19" s="58"/>
      <c r="K19" s="58"/>
      <c r="L19" s="58"/>
      <c r="M19" s="58"/>
      <c r="N19" s="58"/>
      <c r="O19" s="58"/>
      <c r="P19" s="27"/>
      <c r="Q19" s="25"/>
      <c r="R19" s="28"/>
      <c r="S19" s="28"/>
    </row>
    <row r="20" spans="1:19" s="29" customFormat="1" ht="21" customHeight="1" x14ac:dyDescent="0.25">
      <c r="A20" s="25"/>
      <c r="B20" s="25"/>
      <c r="C20" s="64"/>
      <c r="D20" s="26"/>
      <c r="E20" s="58" t="s">
        <v>26</v>
      </c>
      <c r="F20" s="58"/>
      <c r="G20" s="58"/>
      <c r="H20" s="58"/>
      <c r="I20" s="58"/>
      <c r="J20" s="58"/>
      <c r="K20" s="58"/>
      <c r="L20" s="58"/>
      <c r="M20" s="58"/>
      <c r="N20" s="58"/>
      <c r="O20" s="58"/>
      <c r="P20" s="27"/>
      <c r="Q20" s="25"/>
      <c r="R20" s="28"/>
      <c r="S20" s="28"/>
    </row>
    <row r="21" spans="1:19" s="29" customFormat="1" ht="21" customHeight="1" x14ac:dyDescent="0.25">
      <c r="A21" s="25"/>
      <c r="B21" s="25"/>
      <c r="C21" s="64"/>
      <c r="D21" s="26"/>
      <c r="E21" s="58" t="s">
        <v>27</v>
      </c>
      <c r="F21" s="58"/>
      <c r="G21" s="58"/>
      <c r="H21" s="58"/>
      <c r="I21" s="58"/>
      <c r="J21" s="58"/>
      <c r="K21" s="58"/>
      <c r="L21" s="58"/>
      <c r="M21" s="58"/>
      <c r="N21" s="58"/>
      <c r="O21" s="58"/>
      <c r="P21" s="27"/>
      <c r="Q21" s="25"/>
      <c r="R21" s="28"/>
      <c r="S21" s="28"/>
    </row>
    <row r="22" spans="1:19" s="29" customFormat="1" ht="21" customHeight="1" x14ac:dyDescent="0.25">
      <c r="A22" s="25"/>
      <c r="B22" s="25"/>
      <c r="C22" s="64"/>
      <c r="D22" s="26"/>
      <c r="E22" s="58" t="s">
        <v>28</v>
      </c>
      <c r="F22" s="58"/>
      <c r="G22" s="58"/>
      <c r="H22" s="58"/>
      <c r="I22" s="58"/>
      <c r="J22" s="58"/>
      <c r="K22" s="58"/>
      <c r="L22" s="58"/>
      <c r="M22" s="58"/>
      <c r="N22" s="58"/>
      <c r="O22" s="58"/>
      <c r="P22" s="27"/>
      <c r="Q22" s="25"/>
      <c r="R22" s="28"/>
      <c r="S22" s="28"/>
    </row>
    <row r="23" spans="1:19" s="29" customFormat="1" ht="21" customHeight="1" x14ac:dyDescent="0.25">
      <c r="A23" s="25"/>
      <c r="B23" s="25"/>
      <c r="C23" s="64"/>
      <c r="D23" s="26"/>
      <c r="E23" s="58" t="s">
        <v>29</v>
      </c>
      <c r="F23" s="58"/>
      <c r="G23" s="58"/>
      <c r="H23" s="58"/>
      <c r="I23" s="58"/>
      <c r="J23" s="58"/>
      <c r="K23" s="58"/>
      <c r="L23" s="58"/>
      <c r="M23" s="58"/>
      <c r="N23" s="58"/>
      <c r="O23" s="58"/>
      <c r="P23" s="27"/>
      <c r="Q23" s="25"/>
      <c r="R23" s="28"/>
      <c r="S23" s="28"/>
    </row>
    <row r="24" spans="1:19" s="29" customFormat="1" ht="21" customHeight="1" x14ac:dyDescent="0.25">
      <c r="A24" s="25"/>
      <c r="B24" s="25"/>
      <c r="C24" s="64"/>
      <c r="D24" s="26"/>
      <c r="E24" s="58" t="s">
        <v>30</v>
      </c>
      <c r="F24" s="58"/>
      <c r="G24" s="58"/>
      <c r="H24" s="58"/>
      <c r="I24" s="58"/>
      <c r="J24" s="58"/>
      <c r="K24" s="58"/>
      <c r="L24" s="58"/>
      <c r="M24" s="58"/>
      <c r="N24" s="58"/>
      <c r="O24" s="58"/>
      <c r="P24" s="27"/>
      <c r="Q24" s="25"/>
      <c r="R24" s="28"/>
      <c r="S24" s="28"/>
    </row>
    <row r="25" spans="1:19" s="29" customFormat="1" ht="21" customHeight="1" x14ac:dyDescent="0.25">
      <c r="A25" s="25"/>
      <c r="B25" s="25"/>
      <c r="C25" s="64"/>
      <c r="D25" s="26"/>
      <c r="E25" s="58" t="s">
        <v>31</v>
      </c>
      <c r="F25" s="58"/>
      <c r="G25" s="58"/>
      <c r="H25" s="58"/>
      <c r="I25" s="58"/>
      <c r="J25" s="58"/>
      <c r="K25" s="58"/>
      <c r="L25" s="58"/>
      <c r="M25" s="58"/>
      <c r="N25" s="58"/>
      <c r="O25" s="58"/>
      <c r="P25" s="27"/>
      <c r="Q25" s="25"/>
      <c r="R25" s="28"/>
      <c r="S25" s="28"/>
    </row>
    <row r="26" spans="1:19" s="29" customFormat="1" ht="21" customHeight="1" thickBot="1" x14ac:dyDescent="0.3">
      <c r="A26" s="25"/>
      <c r="B26" s="25"/>
      <c r="C26" s="64"/>
      <c r="D26" s="26"/>
      <c r="E26" s="58" t="s">
        <v>32</v>
      </c>
      <c r="F26" s="58">
        <f>SUBTOTAL(109,February[Week 1])</f>
        <v>0</v>
      </c>
      <c r="G26" s="58">
        <f>SUBTOTAL(109,February[Overtime])</f>
        <v>0</v>
      </c>
      <c r="H26" s="58">
        <f>SUBTOTAL(109,February[Week 2])</f>
        <v>0</v>
      </c>
      <c r="I26" s="58">
        <f>SUBTOTAL(109,February[[Overtime ]])</f>
        <v>0</v>
      </c>
      <c r="J26" s="58">
        <f>SUBTOTAL(109,February[Week 3])</f>
        <v>0</v>
      </c>
      <c r="K26" s="58">
        <f>SUBTOTAL(109,February[[Overtime  ]])</f>
        <v>0</v>
      </c>
      <c r="L26" s="58">
        <f>SUBTOTAL(109,February[Week 4])</f>
        <v>0</v>
      </c>
      <c r="M26" s="58">
        <f>SUBTOTAL(109,February[[Overtime   ]])</f>
        <v>0</v>
      </c>
      <c r="N26" s="58">
        <f>SUBTOTAL(109,February[Week 5])</f>
        <v>0</v>
      </c>
      <c r="O26" s="58">
        <f>SUBTOTAL(109,February[[Overtime    ]])</f>
        <v>0</v>
      </c>
      <c r="P26" s="27"/>
      <c r="Q26" s="25"/>
      <c r="R26" s="28"/>
      <c r="S26" s="28"/>
    </row>
    <row r="27" spans="1:19" s="29" customFormat="1" ht="21" customHeight="1" thickBot="1" x14ac:dyDescent="0.3">
      <c r="A27" s="25"/>
      <c r="B27" s="25"/>
      <c r="C27" s="64"/>
      <c r="D27" s="26"/>
      <c r="E27" s="59" t="s">
        <v>36</v>
      </c>
      <c r="F27" s="59">
        <f>SUM(February[[#Totals],[Week 1]],February[[#Totals],[Week 2]],February[[#Totals],[Week 3]],February[[#Totals],[Week 4]],February[[#Totals],[Week 5]])</f>
        <v>0</v>
      </c>
      <c r="G27" s="59" t="s">
        <v>37</v>
      </c>
      <c r="H27" s="59"/>
      <c r="I27" s="59">
        <f>SUM(February[[#Totals],[Overtime]],February[[#Totals],[Overtime ]],February[[#Totals],[Overtime  ]],February[[#Totals],[Overtime   ]],February[[#Totals],[Overtime    ]])</f>
        <v>0</v>
      </c>
      <c r="J27" s="27"/>
      <c r="K27" s="27"/>
      <c r="L27" s="27"/>
      <c r="M27" s="27"/>
      <c r="N27" s="27"/>
      <c r="O27" s="27"/>
      <c r="P27" s="27"/>
      <c r="Q27" s="25"/>
      <c r="R27" s="28"/>
      <c r="S27" s="28"/>
    </row>
    <row r="28" spans="1:19" ht="18" customHeight="1" x14ac:dyDescent="0.2">
      <c r="A28" s="9"/>
      <c r="B28" s="9"/>
      <c r="C28" s="64"/>
      <c r="D28" s="19"/>
      <c r="E28" s="33"/>
      <c r="F28" s="12"/>
      <c r="G28" s="12"/>
      <c r="H28" s="12"/>
      <c r="I28" s="12"/>
      <c r="J28" s="12"/>
      <c r="K28" s="12"/>
      <c r="L28" s="12"/>
      <c r="M28" s="12"/>
      <c r="N28" s="12"/>
      <c r="O28" s="12"/>
      <c r="P28" s="11"/>
      <c r="Q28" s="9"/>
      <c r="R28" s="4"/>
      <c r="S28" s="4"/>
    </row>
    <row r="29" spans="1:19" s="3" customFormat="1" ht="23.1" customHeight="1" x14ac:dyDescent="0.2">
      <c r="A29" s="14"/>
      <c r="B29" s="14"/>
      <c r="C29" s="64"/>
      <c r="D29" s="19"/>
      <c r="E29" s="56" t="s">
        <v>38</v>
      </c>
      <c r="F29" s="57" t="s">
        <v>15</v>
      </c>
      <c r="G29" s="57" t="s">
        <v>16</v>
      </c>
      <c r="H29" s="57" t="s">
        <v>17</v>
      </c>
      <c r="I29" s="57" t="s">
        <v>18</v>
      </c>
      <c r="J29" s="57" t="s">
        <v>19</v>
      </c>
      <c r="K29" s="57" t="s">
        <v>20</v>
      </c>
      <c r="L29" s="57" t="s">
        <v>21</v>
      </c>
      <c r="M29" s="57" t="s">
        <v>22</v>
      </c>
      <c r="N29" s="57" t="s">
        <v>23</v>
      </c>
      <c r="O29" s="57" t="s">
        <v>24</v>
      </c>
      <c r="P29" s="13"/>
      <c r="Q29" s="14"/>
      <c r="R29" s="4"/>
      <c r="S29" s="6"/>
    </row>
    <row r="30" spans="1:19" s="29" customFormat="1" ht="21" customHeight="1" x14ac:dyDescent="0.25">
      <c r="A30" s="25"/>
      <c r="B30" s="25"/>
      <c r="C30" s="64"/>
      <c r="D30" s="26"/>
      <c r="E30" s="58" t="s">
        <v>25</v>
      </c>
      <c r="F30" s="58"/>
      <c r="G30" s="58"/>
      <c r="H30" s="58"/>
      <c r="I30" s="58"/>
      <c r="J30" s="58"/>
      <c r="K30" s="58"/>
      <c r="L30" s="58"/>
      <c r="M30" s="58"/>
      <c r="N30" s="58"/>
      <c r="O30" s="58"/>
      <c r="P30" s="27"/>
      <c r="Q30" s="25"/>
      <c r="R30" s="28"/>
      <c r="S30" s="28"/>
    </row>
    <row r="31" spans="1:19" s="29" customFormat="1" ht="21" customHeight="1" x14ac:dyDescent="0.25">
      <c r="A31" s="25"/>
      <c r="B31" s="25"/>
      <c r="C31" s="64"/>
      <c r="D31" s="26"/>
      <c r="E31" s="58" t="s">
        <v>26</v>
      </c>
      <c r="F31" s="58"/>
      <c r="G31" s="58"/>
      <c r="H31" s="58"/>
      <c r="I31" s="58"/>
      <c r="J31" s="58"/>
      <c r="K31" s="58"/>
      <c r="L31" s="58"/>
      <c r="M31" s="58"/>
      <c r="N31" s="58"/>
      <c r="O31" s="58"/>
      <c r="P31" s="27"/>
      <c r="Q31" s="25"/>
      <c r="R31" s="28"/>
      <c r="S31" s="28"/>
    </row>
    <row r="32" spans="1:19" s="29" customFormat="1" ht="21" customHeight="1" x14ac:dyDescent="0.25">
      <c r="A32" s="25"/>
      <c r="B32" s="25"/>
      <c r="C32" s="64"/>
      <c r="D32" s="26"/>
      <c r="E32" s="58" t="s">
        <v>27</v>
      </c>
      <c r="F32" s="58"/>
      <c r="G32" s="58"/>
      <c r="H32" s="58"/>
      <c r="I32" s="58"/>
      <c r="J32" s="58"/>
      <c r="K32" s="58"/>
      <c r="L32" s="58"/>
      <c r="M32" s="58"/>
      <c r="N32" s="58"/>
      <c r="O32" s="58"/>
      <c r="P32" s="27"/>
      <c r="Q32" s="25"/>
      <c r="R32" s="28"/>
      <c r="S32" s="28"/>
    </row>
    <row r="33" spans="1:19" s="29" customFormat="1" ht="21" customHeight="1" x14ac:dyDescent="0.25">
      <c r="A33" s="25"/>
      <c r="B33" s="25"/>
      <c r="C33" s="64"/>
      <c r="D33" s="26"/>
      <c r="E33" s="58" t="s">
        <v>28</v>
      </c>
      <c r="F33" s="58"/>
      <c r="G33" s="58"/>
      <c r="H33" s="58"/>
      <c r="I33" s="58"/>
      <c r="J33" s="58"/>
      <c r="K33" s="58"/>
      <c r="L33" s="58"/>
      <c r="M33" s="58"/>
      <c r="N33" s="58"/>
      <c r="O33" s="58"/>
      <c r="P33" s="27"/>
      <c r="Q33" s="25"/>
      <c r="R33" s="28"/>
      <c r="S33" s="28"/>
    </row>
    <row r="34" spans="1:19" s="29" customFormat="1" ht="21" customHeight="1" x14ac:dyDescent="0.25">
      <c r="A34" s="25"/>
      <c r="B34" s="25"/>
      <c r="C34" s="64"/>
      <c r="D34" s="26"/>
      <c r="E34" s="58" t="s">
        <v>29</v>
      </c>
      <c r="F34" s="58"/>
      <c r="G34" s="58"/>
      <c r="H34" s="58"/>
      <c r="I34" s="58"/>
      <c r="J34" s="58"/>
      <c r="K34" s="58"/>
      <c r="L34" s="58"/>
      <c r="M34" s="58"/>
      <c r="N34" s="58"/>
      <c r="O34" s="58"/>
      <c r="P34" s="27"/>
      <c r="Q34" s="25"/>
      <c r="R34" s="28"/>
      <c r="S34" s="28"/>
    </row>
    <row r="35" spans="1:19" s="29" customFormat="1" ht="21" customHeight="1" x14ac:dyDescent="0.25">
      <c r="A35" s="25"/>
      <c r="B35" s="25"/>
      <c r="C35" s="64"/>
      <c r="D35" s="26"/>
      <c r="E35" s="58" t="s">
        <v>30</v>
      </c>
      <c r="F35" s="58"/>
      <c r="G35" s="58"/>
      <c r="H35" s="58"/>
      <c r="I35" s="58"/>
      <c r="J35" s="58"/>
      <c r="K35" s="58"/>
      <c r="L35" s="58"/>
      <c r="M35" s="58"/>
      <c r="N35" s="58"/>
      <c r="O35" s="58"/>
      <c r="P35" s="27"/>
      <c r="Q35" s="25"/>
      <c r="R35" s="28"/>
      <c r="S35" s="28"/>
    </row>
    <row r="36" spans="1:19" s="29" customFormat="1" ht="21" customHeight="1" x14ac:dyDescent="0.25">
      <c r="A36" s="25"/>
      <c r="B36" s="25"/>
      <c r="C36" s="64"/>
      <c r="D36" s="26"/>
      <c r="E36" s="58" t="s">
        <v>31</v>
      </c>
      <c r="F36" s="58"/>
      <c r="G36" s="58"/>
      <c r="H36" s="58"/>
      <c r="I36" s="58"/>
      <c r="J36" s="58"/>
      <c r="K36" s="58"/>
      <c r="L36" s="58"/>
      <c r="M36" s="58"/>
      <c r="N36" s="58"/>
      <c r="O36" s="58"/>
      <c r="P36" s="27"/>
      <c r="Q36" s="25"/>
      <c r="R36" s="28"/>
      <c r="S36" s="28"/>
    </row>
    <row r="37" spans="1:19" s="29" customFormat="1" ht="21" customHeight="1" thickBot="1" x14ac:dyDescent="0.3">
      <c r="A37" s="25"/>
      <c r="B37" s="25"/>
      <c r="C37" s="64"/>
      <c r="D37" s="26"/>
      <c r="E37" s="58" t="s">
        <v>32</v>
      </c>
      <c r="F37" s="58">
        <f>SUBTOTAL(109,March[Week 1])</f>
        <v>0</v>
      </c>
      <c r="G37" s="58">
        <f>SUBTOTAL(109,March[Overtime])</f>
        <v>0</v>
      </c>
      <c r="H37" s="58">
        <f>SUBTOTAL(109,March[Week 2])</f>
        <v>0</v>
      </c>
      <c r="I37" s="58">
        <f>SUBTOTAL(109,March[[Overtime ]])</f>
        <v>0</v>
      </c>
      <c r="J37" s="58">
        <f>SUBTOTAL(109,March[Week 3])</f>
        <v>0</v>
      </c>
      <c r="K37" s="58">
        <f>SUBTOTAL(109,March[[Overtime  ]])</f>
        <v>0</v>
      </c>
      <c r="L37" s="58">
        <f>SUBTOTAL(109,March[Week 4])</f>
        <v>0</v>
      </c>
      <c r="M37" s="58">
        <f>SUBTOTAL(109,March[[Overtime   ]])</f>
        <v>0</v>
      </c>
      <c r="N37" s="58">
        <f>SUBTOTAL(109,March[Week 5])</f>
        <v>0</v>
      </c>
      <c r="O37" s="58">
        <f>SUBTOTAL(109,March[[Overtime    ]])</f>
        <v>0</v>
      </c>
      <c r="P37" s="27"/>
      <c r="Q37" s="25"/>
      <c r="R37" s="28"/>
      <c r="S37" s="28"/>
    </row>
    <row r="38" spans="1:19" s="29" customFormat="1" ht="21" customHeight="1" thickBot="1" x14ac:dyDescent="0.3">
      <c r="A38" s="25"/>
      <c r="B38" s="25"/>
      <c r="C38" s="64"/>
      <c r="D38" s="26"/>
      <c r="E38" s="59" t="s">
        <v>39</v>
      </c>
      <c r="F38" s="59">
        <f>SUM(March[[#Totals],[Week 1]],March[[#Totals],[Week 2]],March[[#Totals],[Week 3]],March[[#Totals],[Week 4]],March[[#Totals],[Week 5]])</f>
        <v>0</v>
      </c>
      <c r="G38" s="59" t="s">
        <v>40</v>
      </c>
      <c r="H38" s="59"/>
      <c r="I38" s="59">
        <f>SUM(March[[#Totals],[Overtime]],March[[#Totals],[Overtime ]],March[[#Totals],[Overtime  ]],March[[#Totals],[Overtime   ]],March[[#Totals],[Overtime    ]])</f>
        <v>0</v>
      </c>
      <c r="J38" s="27"/>
      <c r="K38" s="27"/>
      <c r="L38" s="27"/>
      <c r="M38" s="27"/>
      <c r="N38" s="27"/>
      <c r="O38" s="27"/>
      <c r="P38" s="27"/>
      <c r="Q38" s="25"/>
      <c r="R38" s="28"/>
      <c r="S38" s="28"/>
    </row>
    <row r="39" spans="1:19" ht="28.95" customHeight="1" x14ac:dyDescent="0.2">
      <c r="A39" s="9"/>
      <c r="B39" s="9"/>
      <c r="C39" s="9"/>
      <c r="D39" s="9"/>
      <c r="E39" s="33"/>
      <c r="F39" s="12"/>
      <c r="G39" s="12"/>
      <c r="H39" s="12"/>
      <c r="I39" s="12"/>
      <c r="J39" s="12"/>
      <c r="K39" s="12"/>
      <c r="L39" s="12"/>
      <c r="M39" s="12"/>
      <c r="N39" s="12"/>
      <c r="O39" s="12"/>
      <c r="P39" s="11"/>
      <c r="Q39" s="9"/>
      <c r="R39" s="4"/>
      <c r="S39" s="4"/>
    </row>
    <row r="40" spans="1:19" ht="23.1" customHeight="1" x14ac:dyDescent="0.2">
      <c r="A40" s="9"/>
      <c r="B40" s="9"/>
      <c r="C40" s="63" t="s">
        <v>41</v>
      </c>
      <c r="D40" s="18"/>
      <c r="E40" s="56" t="s">
        <v>42</v>
      </c>
      <c r="F40" s="57" t="s">
        <v>15</v>
      </c>
      <c r="G40" s="57" t="s">
        <v>16</v>
      </c>
      <c r="H40" s="57" t="s">
        <v>17</v>
      </c>
      <c r="I40" s="57" t="s">
        <v>18</v>
      </c>
      <c r="J40" s="57" t="s">
        <v>19</v>
      </c>
      <c r="K40" s="57" t="s">
        <v>20</v>
      </c>
      <c r="L40" s="57" t="s">
        <v>21</v>
      </c>
      <c r="M40" s="57" t="s">
        <v>22</v>
      </c>
      <c r="N40" s="57" t="s">
        <v>23</v>
      </c>
      <c r="O40" s="57" t="s">
        <v>24</v>
      </c>
      <c r="P40" s="11"/>
      <c r="Q40" s="9"/>
      <c r="R40" s="4"/>
      <c r="S40" s="4"/>
    </row>
    <row r="41" spans="1:19" s="29" customFormat="1" ht="21" customHeight="1" x14ac:dyDescent="0.25">
      <c r="A41" s="25"/>
      <c r="B41" s="25"/>
      <c r="C41" s="64"/>
      <c r="D41" s="26"/>
      <c r="E41" s="58" t="s">
        <v>25</v>
      </c>
      <c r="F41" s="58"/>
      <c r="G41" s="58"/>
      <c r="H41" s="58"/>
      <c r="I41" s="58"/>
      <c r="J41" s="58"/>
      <c r="K41" s="58"/>
      <c r="L41" s="58"/>
      <c r="M41" s="58"/>
      <c r="N41" s="58"/>
      <c r="O41" s="58"/>
      <c r="P41" s="27"/>
      <c r="Q41" s="25"/>
      <c r="R41" s="28"/>
      <c r="S41" s="28"/>
    </row>
    <row r="42" spans="1:19" s="29" customFormat="1" ht="21" customHeight="1" x14ac:dyDescent="0.25">
      <c r="A42" s="25"/>
      <c r="B42" s="25"/>
      <c r="C42" s="64"/>
      <c r="D42" s="26"/>
      <c r="E42" s="58" t="s">
        <v>26</v>
      </c>
      <c r="F42" s="58"/>
      <c r="G42" s="58"/>
      <c r="H42" s="58"/>
      <c r="I42" s="58"/>
      <c r="J42" s="58"/>
      <c r="K42" s="58"/>
      <c r="L42" s="58"/>
      <c r="M42" s="58"/>
      <c r="N42" s="58"/>
      <c r="O42" s="58"/>
      <c r="P42" s="27"/>
      <c r="Q42" s="25"/>
      <c r="R42" s="28"/>
      <c r="S42" s="28"/>
    </row>
    <row r="43" spans="1:19" s="29" customFormat="1" ht="21" customHeight="1" x14ac:dyDescent="0.25">
      <c r="A43" s="25"/>
      <c r="B43" s="25"/>
      <c r="C43" s="64"/>
      <c r="D43" s="26"/>
      <c r="E43" s="58" t="s">
        <v>27</v>
      </c>
      <c r="F43" s="58"/>
      <c r="G43" s="58"/>
      <c r="H43" s="58"/>
      <c r="I43" s="58"/>
      <c r="J43" s="58"/>
      <c r="K43" s="58"/>
      <c r="L43" s="58"/>
      <c r="M43" s="58"/>
      <c r="N43" s="58"/>
      <c r="O43" s="58"/>
      <c r="P43" s="27"/>
      <c r="Q43" s="25"/>
      <c r="R43" s="28"/>
      <c r="S43" s="28"/>
    </row>
    <row r="44" spans="1:19" s="29" customFormat="1" ht="21" customHeight="1" x14ac:dyDescent="0.25">
      <c r="A44" s="25"/>
      <c r="B44" s="25"/>
      <c r="C44" s="64"/>
      <c r="D44" s="26"/>
      <c r="E44" s="58" t="s">
        <v>28</v>
      </c>
      <c r="F44" s="58"/>
      <c r="G44" s="58"/>
      <c r="H44" s="58"/>
      <c r="I44" s="58"/>
      <c r="J44" s="58"/>
      <c r="K44" s="58"/>
      <c r="L44" s="58"/>
      <c r="M44" s="58"/>
      <c r="N44" s="58"/>
      <c r="O44" s="58"/>
      <c r="P44" s="27"/>
      <c r="Q44" s="25"/>
      <c r="R44" s="28"/>
      <c r="S44" s="28"/>
    </row>
    <row r="45" spans="1:19" s="29" customFormat="1" ht="21" customHeight="1" x14ac:dyDescent="0.25">
      <c r="A45" s="25"/>
      <c r="B45" s="25"/>
      <c r="C45" s="64"/>
      <c r="D45" s="26"/>
      <c r="E45" s="58" t="s">
        <v>29</v>
      </c>
      <c r="F45" s="58"/>
      <c r="G45" s="58"/>
      <c r="H45" s="58"/>
      <c r="I45" s="58"/>
      <c r="J45" s="58"/>
      <c r="K45" s="58"/>
      <c r="L45" s="58"/>
      <c r="M45" s="58"/>
      <c r="N45" s="58"/>
      <c r="O45" s="58"/>
      <c r="P45" s="27"/>
      <c r="Q45" s="25"/>
      <c r="R45" s="28"/>
      <c r="S45" s="28"/>
    </row>
    <row r="46" spans="1:19" s="29" customFormat="1" ht="21" customHeight="1" x14ac:dyDescent="0.25">
      <c r="A46" s="25"/>
      <c r="B46" s="25"/>
      <c r="C46" s="64"/>
      <c r="D46" s="26"/>
      <c r="E46" s="58" t="s">
        <v>30</v>
      </c>
      <c r="F46" s="58"/>
      <c r="G46" s="58"/>
      <c r="H46" s="58"/>
      <c r="I46" s="58"/>
      <c r="J46" s="58"/>
      <c r="K46" s="58"/>
      <c r="L46" s="58"/>
      <c r="M46" s="58"/>
      <c r="N46" s="58"/>
      <c r="O46" s="58"/>
      <c r="P46" s="27"/>
      <c r="Q46" s="25"/>
      <c r="R46" s="28"/>
      <c r="S46" s="28"/>
    </row>
    <row r="47" spans="1:19" s="29" customFormat="1" ht="21" customHeight="1" x14ac:dyDescent="0.25">
      <c r="A47" s="25"/>
      <c r="B47" s="25"/>
      <c r="C47" s="64"/>
      <c r="D47" s="26"/>
      <c r="E47" s="58" t="s">
        <v>31</v>
      </c>
      <c r="F47" s="58"/>
      <c r="G47" s="58"/>
      <c r="H47" s="58"/>
      <c r="I47" s="58"/>
      <c r="J47" s="58"/>
      <c r="K47" s="58"/>
      <c r="L47" s="58"/>
      <c r="M47" s="58"/>
      <c r="N47" s="58"/>
      <c r="O47" s="58"/>
      <c r="P47" s="27"/>
      <c r="Q47" s="25"/>
      <c r="R47" s="28"/>
      <c r="S47" s="28"/>
    </row>
    <row r="48" spans="1:19" s="29" customFormat="1" ht="21" customHeight="1" x14ac:dyDescent="0.25">
      <c r="A48" s="25"/>
      <c r="B48" s="25"/>
      <c r="C48" s="64"/>
      <c r="D48" s="26"/>
      <c r="E48" s="58" t="s">
        <v>32</v>
      </c>
      <c r="F48" s="58">
        <f>SUBTOTAL(109,April[Week 1])</f>
        <v>0</v>
      </c>
      <c r="G48" s="58">
        <f>SUBTOTAL(109,April[Overtime])</f>
        <v>0</v>
      </c>
      <c r="H48" s="58">
        <f>SUBTOTAL(109,April[Week 2])</f>
        <v>0</v>
      </c>
      <c r="I48" s="58">
        <f>SUBTOTAL(109,April[[Overtime ]])</f>
        <v>0</v>
      </c>
      <c r="J48" s="58">
        <f>SUBTOTAL(109,April[Week 3])</f>
        <v>0</v>
      </c>
      <c r="K48" s="58">
        <f>SUBTOTAL(109,April[[Overtime  ]])</f>
        <v>0</v>
      </c>
      <c r="L48" s="58">
        <f>SUBTOTAL(109,April[Week 4])</f>
        <v>0</v>
      </c>
      <c r="M48" s="58">
        <f>SUBTOTAL(109,April[[Overtime   ]])</f>
        <v>0</v>
      </c>
      <c r="N48" s="58">
        <f>SUBTOTAL(109,April[Week 5])</f>
        <v>0</v>
      </c>
      <c r="O48" s="58">
        <f>SUBTOTAL(109,April[[Overtime    ]])</f>
        <v>0</v>
      </c>
      <c r="P48" s="27"/>
      <c r="Q48" s="25"/>
      <c r="R48" s="28"/>
      <c r="S48" s="28"/>
    </row>
    <row r="49" spans="1:19" s="29" customFormat="1" ht="21" customHeight="1" x14ac:dyDescent="0.25">
      <c r="A49" s="25"/>
      <c r="B49" s="25"/>
      <c r="C49" s="64"/>
      <c r="D49" s="26"/>
      <c r="E49" s="61" t="s">
        <v>43</v>
      </c>
      <c r="F49" s="61">
        <f>SUM(April[[#Totals],[Week 1]],April[[#Totals],[Week 2]],April[[#Totals],[Week 3]],April[[#Totals],[Week 4]],April[[#Totals],[Week 5]])</f>
        <v>0</v>
      </c>
      <c r="G49" s="61" t="s">
        <v>44</v>
      </c>
      <c r="H49" s="61"/>
      <c r="I49" s="61">
        <f>SUM(April[[#Totals],[Overtime]],April[[#Totals],[Overtime ]],April[[#Totals],[Overtime  ]],April[[#Totals],[Overtime   ]],April[[#Totals],[Overtime    ]])</f>
        <v>0</v>
      </c>
      <c r="J49" s="27"/>
      <c r="K49" s="27"/>
      <c r="L49" s="27"/>
      <c r="M49" s="27"/>
      <c r="N49" s="27"/>
      <c r="O49" s="27"/>
      <c r="P49" s="27"/>
      <c r="Q49" s="25"/>
      <c r="R49" s="28"/>
      <c r="S49" s="28"/>
    </row>
    <row r="50" spans="1:19" ht="18" customHeight="1" x14ac:dyDescent="0.2">
      <c r="A50" s="9"/>
      <c r="B50" s="9"/>
      <c r="C50" s="64"/>
      <c r="D50" s="19"/>
      <c r="E50" s="33"/>
      <c r="F50" s="12"/>
      <c r="G50" s="12"/>
      <c r="H50" s="12"/>
      <c r="I50" s="12"/>
      <c r="J50" s="12"/>
      <c r="K50" s="12"/>
      <c r="L50" s="12"/>
      <c r="M50" s="12"/>
      <c r="N50" s="12"/>
      <c r="O50" s="12"/>
      <c r="P50" s="11"/>
      <c r="Q50" s="9"/>
      <c r="R50" s="4"/>
      <c r="S50" s="4"/>
    </row>
    <row r="51" spans="1:19" ht="23.1" customHeight="1" x14ac:dyDescent="0.2">
      <c r="A51" s="9"/>
      <c r="B51" s="9"/>
      <c r="C51" s="64"/>
      <c r="D51" s="19"/>
      <c r="E51" s="56" t="s">
        <v>45</v>
      </c>
      <c r="F51" s="57" t="s">
        <v>15</v>
      </c>
      <c r="G51" s="57" t="s">
        <v>16</v>
      </c>
      <c r="H51" s="57" t="s">
        <v>17</v>
      </c>
      <c r="I51" s="57" t="s">
        <v>18</v>
      </c>
      <c r="J51" s="57" t="s">
        <v>19</v>
      </c>
      <c r="K51" s="57" t="s">
        <v>20</v>
      </c>
      <c r="L51" s="57" t="s">
        <v>21</v>
      </c>
      <c r="M51" s="57" t="s">
        <v>22</v>
      </c>
      <c r="N51" s="57" t="s">
        <v>23</v>
      </c>
      <c r="O51" s="57" t="s">
        <v>24</v>
      </c>
      <c r="P51" s="11"/>
      <c r="Q51" s="9"/>
      <c r="R51" s="4"/>
      <c r="S51" s="4"/>
    </row>
    <row r="52" spans="1:19" s="29" customFormat="1" ht="21" customHeight="1" x14ac:dyDescent="0.25">
      <c r="A52" s="25"/>
      <c r="B52" s="25"/>
      <c r="C52" s="64"/>
      <c r="D52" s="26"/>
      <c r="E52" s="58" t="s">
        <v>25</v>
      </c>
      <c r="F52" s="58"/>
      <c r="G52" s="58"/>
      <c r="H52" s="58"/>
      <c r="I52" s="58"/>
      <c r="J52" s="58"/>
      <c r="K52" s="58"/>
      <c r="L52" s="58"/>
      <c r="M52" s="58"/>
      <c r="N52" s="58"/>
      <c r="O52" s="58"/>
      <c r="P52" s="27"/>
      <c r="Q52" s="25"/>
      <c r="R52" s="28"/>
      <c r="S52" s="28"/>
    </row>
    <row r="53" spans="1:19" s="29" customFormat="1" ht="21" customHeight="1" x14ac:dyDescent="0.25">
      <c r="A53" s="25"/>
      <c r="B53" s="25"/>
      <c r="C53" s="64"/>
      <c r="D53" s="26"/>
      <c r="E53" s="58" t="s">
        <v>26</v>
      </c>
      <c r="F53" s="58"/>
      <c r="G53" s="58"/>
      <c r="H53" s="58"/>
      <c r="I53" s="58"/>
      <c r="J53" s="58"/>
      <c r="K53" s="58"/>
      <c r="L53" s="58"/>
      <c r="M53" s="58"/>
      <c r="N53" s="58"/>
      <c r="O53" s="58"/>
      <c r="P53" s="27"/>
      <c r="Q53" s="25"/>
      <c r="R53" s="28"/>
      <c r="S53" s="28"/>
    </row>
    <row r="54" spans="1:19" s="29" customFormat="1" ht="21" customHeight="1" x14ac:dyDescent="0.25">
      <c r="A54" s="25"/>
      <c r="B54" s="25"/>
      <c r="C54" s="64"/>
      <c r="D54" s="26"/>
      <c r="E54" s="58" t="s">
        <v>27</v>
      </c>
      <c r="F54" s="58"/>
      <c r="G54" s="58"/>
      <c r="H54" s="58"/>
      <c r="I54" s="58"/>
      <c r="J54" s="58"/>
      <c r="K54" s="58"/>
      <c r="L54" s="58"/>
      <c r="M54" s="58"/>
      <c r="N54" s="58"/>
      <c r="O54" s="58"/>
      <c r="P54" s="27"/>
      <c r="Q54" s="25"/>
      <c r="R54" s="28"/>
      <c r="S54" s="28"/>
    </row>
    <row r="55" spans="1:19" s="29" customFormat="1" ht="21" customHeight="1" x14ac:dyDescent="0.25">
      <c r="A55" s="25"/>
      <c r="B55" s="25"/>
      <c r="C55" s="64"/>
      <c r="D55" s="26"/>
      <c r="E55" s="58" t="s">
        <v>28</v>
      </c>
      <c r="F55" s="58"/>
      <c r="G55" s="58"/>
      <c r="H55" s="58"/>
      <c r="I55" s="58"/>
      <c r="J55" s="58"/>
      <c r="K55" s="58"/>
      <c r="L55" s="58"/>
      <c r="M55" s="58"/>
      <c r="N55" s="58"/>
      <c r="O55" s="58"/>
      <c r="P55" s="27"/>
      <c r="Q55" s="25"/>
      <c r="R55" s="28"/>
      <c r="S55" s="28"/>
    </row>
    <row r="56" spans="1:19" s="29" customFormat="1" ht="21" customHeight="1" x14ac:dyDescent="0.25">
      <c r="A56" s="25"/>
      <c r="B56" s="25"/>
      <c r="C56" s="64"/>
      <c r="D56" s="26"/>
      <c r="E56" s="58" t="s">
        <v>29</v>
      </c>
      <c r="F56" s="58"/>
      <c r="G56" s="58"/>
      <c r="H56" s="58"/>
      <c r="I56" s="58"/>
      <c r="J56" s="58"/>
      <c r="K56" s="58"/>
      <c r="L56" s="58"/>
      <c r="M56" s="58"/>
      <c r="N56" s="58"/>
      <c r="O56" s="58"/>
      <c r="P56" s="27"/>
      <c r="Q56" s="25"/>
      <c r="R56" s="28"/>
      <c r="S56" s="28"/>
    </row>
    <row r="57" spans="1:19" s="29" customFormat="1" ht="21" customHeight="1" x14ac:dyDescent="0.25">
      <c r="A57" s="25"/>
      <c r="B57" s="25"/>
      <c r="C57" s="64"/>
      <c r="D57" s="26"/>
      <c r="E57" s="58" t="s">
        <v>30</v>
      </c>
      <c r="F57" s="58"/>
      <c r="G57" s="58"/>
      <c r="H57" s="58"/>
      <c r="I57" s="58"/>
      <c r="J57" s="58"/>
      <c r="K57" s="58"/>
      <c r="L57" s="58"/>
      <c r="M57" s="58"/>
      <c r="N57" s="58"/>
      <c r="O57" s="58"/>
      <c r="P57" s="27"/>
      <c r="Q57" s="25"/>
      <c r="R57" s="28"/>
      <c r="S57" s="28"/>
    </row>
    <row r="58" spans="1:19" s="29" customFormat="1" ht="21" customHeight="1" x14ac:dyDescent="0.25">
      <c r="A58" s="25"/>
      <c r="B58" s="25"/>
      <c r="C58" s="64"/>
      <c r="D58" s="26"/>
      <c r="E58" s="58" t="s">
        <v>31</v>
      </c>
      <c r="F58" s="58"/>
      <c r="G58" s="58"/>
      <c r="H58" s="58"/>
      <c r="I58" s="58"/>
      <c r="J58" s="58"/>
      <c r="K58" s="58"/>
      <c r="L58" s="58"/>
      <c r="M58" s="58"/>
      <c r="N58" s="58"/>
      <c r="O58" s="58"/>
      <c r="P58" s="27"/>
      <c r="Q58" s="25"/>
      <c r="R58" s="28"/>
      <c r="S58" s="28"/>
    </row>
    <row r="59" spans="1:19" s="29" customFormat="1" ht="21" customHeight="1" x14ac:dyDescent="0.25">
      <c r="A59" s="25"/>
      <c r="B59" s="25"/>
      <c r="C59" s="64"/>
      <c r="D59" s="26"/>
      <c r="E59" s="58" t="s">
        <v>32</v>
      </c>
      <c r="F59" s="58">
        <f>SUBTOTAL(109,May[Week 1])</f>
        <v>0</v>
      </c>
      <c r="G59" s="58">
        <f>SUBTOTAL(109,May[Overtime])</f>
        <v>0</v>
      </c>
      <c r="H59" s="58">
        <f>SUBTOTAL(109,May[Week 2])</f>
        <v>0</v>
      </c>
      <c r="I59" s="58">
        <f>SUBTOTAL(109,May[[Overtime ]])</f>
        <v>0</v>
      </c>
      <c r="J59" s="58">
        <f>SUBTOTAL(109,May[Week 3])</f>
        <v>0</v>
      </c>
      <c r="K59" s="58">
        <f>SUBTOTAL(109,May[[Overtime  ]])</f>
        <v>0</v>
      </c>
      <c r="L59" s="58">
        <f>SUBTOTAL(109,May[Week 4])</f>
        <v>0</v>
      </c>
      <c r="M59" s="58">
        <f>SUBTOTAL(109,May[[Overtime   ]])</f>
        <v>0</v>
      </c>
      <c r="N59" s="58">
        <f>SUBTOTAL(109,May[Week 5])</f>
        <v>0</v>
      </c>
      <c r="O59" s="58">
        <f>SUBTOTAL(109,May[[Overtime    ]])</f>
        <v>0</v>
      </c>
      <c r="P59" s="27"/>
      <c r="Q59" s="25"/>
      <c r="R59" s="28"/>
      <c r="S59" s="28"/>
    </row>
    <row r="60" spans="1:19" s="29" customFormat="1" ht="21" customHeight="1" x14ac:dyDescent="0.25">
      <c r="A60" s="25"/>
      <c r="B60" s="25"/>
      <c r="C60" s="64"/>
      <c r="D60" s="26"/>
      <c r="E60" s="61" t="s">
        <v>46</v>
      </c>
      <c r="F60" s="61">
        <f>SUM(May[[#Totals],[Week 1]],May[[#Totals],[Week 2]],May[[#Totals],[Week 3]],May[[#Totals],[Week 4]],May[[#Totals],[Week 5]])</f>
        <v>0</v>
      </c>
      <c r="G60" s="61" t="s">
        <v>47</v>
      </c>
      <c r="H60" s="61"/>
      <c r="I60" s="61">
        <f>SUM(May[[#Totals],[Overtime]],May[[#Totals],[Overtime ]],May[[#Totals],[Overtime  ]],May[[#Totals],[Overtime   ]],May[[#Totals],[Overtime    ]])</f>
        <v>0</v>
      </c>
      <c r="J60" s="27"/>
      <c r="K60" s="27"/>
      <c r="L60" s="27"/>
      <c r="M60" s="27"/>
      <c r="N60" s="27"/>
      <c r="O60" s="27"/>
      <c r="P60" s="27"/>
      <c r="Q60" s="25"/>
      <c r="R60" s="28"/>
      <c r="S60" s="28"/>
    </row>
    <row r="61" spans="1:19" ht="18" customHeight="1" x14ac:dyDescent="0.2">
      <c r="A61" s="9"/>
      <c r="B61" s="9"/>
      <c r="C61" s="64"/>
      <c r="D61" s="19"/>
      <c r="E61" s="33"/>
      <c r="F61" s="12"/>
      <c r="G61" s="12"/>
      <c r="H61" s="12"/>
      <c r="I61" s="12"/>
      <c r="J61" s="12"/>
      <c r="K61" s="12"/>
      <c r="L61" s="12"/>
      <c r="M61" s="12"/>
      <c r="N61" s="12"/>
      <c r="O61" s="12"/>
      <c r="P61" s="11"/>
      <c r="Q61" s="9"/>
      <c r="R61" s="4"/>
      <c r="S61" s="4"/>
    </row>
    <row r="62" spans="1:19" ht="23.1" customHeight="1" x14ac:dyDescent="0.2">
      <c r="A62" s="9"/>
      <c r="B62" s="9"/>
      <c r="C62" s="64"/>
      <c r="D62" s="19"/>
      <c r="E62" s="56" t="s">
        <v>48</v>
      </c>
      <c r="F62" s="57" t="s">
        <v>15</v>
      </c>
      <c r="G62" s="57" t="s">
        <v>16</v>
      </c>
      <c r="H62" s="57" t="s">
        <v>17</v>
      </c>
      <c r="I62" s="57" t="s">
        <v>18</v>
      </c>
      <c r="J62" s="57" t="s">
        <v>19</v>
      </c>
      <c r="K62" s="57" t="s">
        <v>20</v>
      </c>
      <c r="L62" s="57" t="s">
        <v>21</v>
      </c>
      <c r="M62" s="57" t="s">
        <v>22</v>
      </c>
      <c r="N62" s="57" t="s">
        <v>23</v>
      </c>
      <c r="O62" s="57" t="s">
        <v>24</v>
      </c>
      <c r="P62" s="11"/>
      <c r="Q62" s="9"/>
      <c r="R62" s="4"/>
      <c r="S62" s="4"/>
    </row>
    <row r="63" spans="1:19" s="29" customFormat="1" ht="21" customHeight="1" x14ac:dyDescent="0.25">
      <c r="A63" s="25"/>
      <c r="B63" s="25"/>
      <c r="C63" s="64"/>
      <c r="D63" s="26"/>
      <c r="E63" s="58" t="s">
        <v>25</v>
      </c>
      <c r="F63" s="58"/>
      <c r="G63" s="58"/>
      <c r="H63" s="58"/>
      <c r="I63" s="58"/>
      <c r="J63" s="58"/>
      <c r="K63" s="58"/>
      <c r="L63" s="58"/>
      <c r="M63" s="58"/>
      <c r="N63" s="58"/>
      <c r="O63" s="58"/>
      <c r="P63" s="27"/>
      <c r="Q63" s="25"/>
      <c r="R63" s="28"/>
      <c r="S63" s="28"/>
    </row>
    <row r="64" spans="1:19" s="29" customFormat="1" ht="21" customHeight="1" x14ac:dyDescent="0.25">
      <c r="A64" s="25"/>
      <c r="B64" s="25"/>
      <c r="C64" s="64"/>
      <c r="D64" s="26"/>
      <c r="E64" s="58" t="s">
        <v>26</v>
      </c>
      <c r="F64" s="58"/>
      <c r="G64" s="58"/>
      <c r="H64" s="58"/>
      <c r="I64" s="58"/>
      <c r="J64" s="58"/>
      <c r="K64" s="58"/>
      <c r="L64" s="58"/>
      <c r="M64" s="58"/>
      <c r="N64" s="58"/>
      <c r="O64" s="58"/>
      <c r="P64" s="27"/>
      <c r="Q64" s="25"/>
      <c r="R64" s="28"/>
      <c r="S64" s="28"/>
    </row>
    <row r="65" spans="1:19" s="29" customFormat="1" ht="21" customHeight="1" x14ac:dyDescent="0.25">
      <c r="A65" s="25"/>
      <c r="B65" s="25"/>
      <c r="C65" s="64"/>
      <c r="D65" s="26"/>
      <c r="E65" s="58" t="s">
        <v>27</v>
      </c>
      <c r="F65" s="58"/>
      <c r="G65" s="58"/>
      <c r="H65" s="58"/>
      <c r="I65" s="58"/>
      <c r="J65" s="58"/>
      <c r="K65" s="58"/>
      <c r="L65" s="58"/>
      <c r="M65" s="58"/>
      <c r="N65" s="58"/>
      <c r="O65" s="58"/>
      <c r="P65" s="27"/>
      <c r="Q65" s="25"/>
      <c r="R65" s="28"/>
      <c r="S65" s="28"/>
    </row>
    <row r="66" spans="1:19" s="29" customFormat="1" ht="21" customHeight="1" x14ac:dyDescent="0.25">
      <c r="A66" s="25"/>
      <c r="B66" s="25"/>
      <c r="C66" s="64"/>
      <c r="D66" s="26"/>
      <c r="E66" s="58" t="s">
        <v>28</v>
      </c>
      <c r="F66" s="58"/>
      <c r="G66" s="58"/>
      <c r="H66" s="58"/>
      <c r="I66" s="58"/>
      <c r="J66" s="58"/>
      <c r="K66" s="58"/>
      <c r="L66" s="58"/>
      <c r="M66" s="58"/>
      <c r="N66" s="58"/>
      <c r="O66" s="58"/>
      <c r="P66" s="27"/>
      <c r="Q66" s="25"/>
      <c r="R66" s="28"/>
      <c r="S66" s="28"/>
    </row>
    <row r="67" spans="1:19" s="29" customFormat="1" ht="21" customHeight="1" x14ac:dyDescent="0.25">
      <c r="A67" s="25"/>
      <c r="B67" s="25"/>
      <c r="C67" s="64"/>
      <c r="D67" s="26"/>
      <c r="E67" s="58" t="s">
        <v>29</v>
      </c>
      <c r="F67" s="58"/>
      <c r="G67" s="58"/>
      <c r="H67" s="58"/>
      <c r="I67" s="58"/>
      <c r="J67" s="58"/>
      <c r="K67" s="58"/>
      <c r="L67" s="58"/>
      <c r="M67" s="58"/>
      <c r="N67" s="58"/>
      <c r="O67" s="58"/>
      <c r="P67" s="27"/>
      <c r="Q67" s="25"/>
      <c r="R67" s="28"/>
      <c r="S67" s="28"/>
    </row>
    <row r="68" spans="1:19" s="29" customFormat="1" ht="21" customHeight="1" x14ac:dyDescent="0.25">
      <c r="A68" s="25"/>
      <c r="B68" s="25"/>
      <c r="C68" s="64"/>
      <c r="D68" s="26"/>
      <c r="E68" s="58" t="s">
        <v>30</v>
      </c>
      <c r="F68" s="58"/>
      <c r="G68" s="58"/>
      <c r="H68" s="58"/>
      <c r="I68" s="58"/>
      <c r="J68" s="58"/>
      <c r="K68" s="58"/>
      <c r="L68" s="58"/>
      <c r="M68" s="58"/>
      <c r="N68" s="58"/>
      <c r="O68" s="58"/>
      <c r="P68" s="27"/>
      <c r="Q68" s="25"/>
      <c r="R68" s="28"/>
      <c r="S68" s="28"/>
    </row>
    <row r="69" spans="1:19" s="29" customFormat="1" ht="21" customHeight="1" x14ac:dyDescent="0.25">
      <c r="A69" s="25"/>
      <c r="B69" s="25"/>
      <c r="C69" s="64"/>
      <c r="D69" s="26"/>
      <c r="E69" s="58" t="s">
        <v>31</v>
      </c>
      <c r="F69" s="58"/>
      <c r="G69" s="58"/>
      <c r="H69" s="58"/>
      <c r="I69" s="58"/>
      <c r="J69" s="58"/>
      <c r="K69" s="58"/>
      <c r="L69" s="58"/>
      <c r="M69" s="58"/>
      <c r="N69" s="58"/>
      <c r="O69" s="58"/>
      <c r="P69" s="27"/>
      <c r="Q69" s="25"/>
      <c r="R69" s="28"/>
      <c r="S69" s="28"/>
    </row>
    <row r="70" spans="1:19" s="29" customFormat="1" ht="21" customHeight="1" x14ac:dyDescent="0.25">
      <c r="A70" s="25"/>
      <c r="B70" s="25"/>
      <c r="C70" s="64"/>
      <c r="D70" s="26"/>
      <c r="E70" s="58" t="s">
        <v>32</v>
      </c>
      <c r="F70" s="58">
        <f>SUBTOTAL(109,June[Week 1])</f>
        <v>0</v>
      </c>
      <c r="G70" s="58">
        <f>SUBTOTAL(109,June[Overtime])</f>
        <v>0</v>
      </c>
      <c r="H70" s="58">
        <f>SUBTOTAL(109,June[Week 2])</f>
        <v>0</v>
      </c>
      <c r="I70" s="58">
        <f>SUBTOTAL(109,June[[Overtime ]])</f>
        <v>0</v>
      </c>
      <c r="J70" s="58">
        <f>SUBTOTAL(109,June[Week 3])</f>
        <v>0</v>
      </c>
      <c r="K70" s="58">
        <f>SUBTOTAL(109,June[[Overtime  ]])</f>
        <v>0</v>
      </c>
      <c r="L70" s="58">
        <f>SUBTOTAL(109,June[Week 4])</f>
        <v>0</v>
      </c>
      <c r="M70" s="58">
        <f>SUBTOTAL(109,June[[Overtime   ]])</f>
        <v>0</v>
      </c>
      <c r="N70" s="58">
        <f>SUBTOTAL(109,June[Week 5])</f>
        <v>0</v>
      </c>
      <c r="O70" s="58">
        <f>SUBTOTAL(109,June[[Overtime    ]])</f>
        <v>0</v>
      </c>
      <c r="P70" s="27"/>
      <c r="Q70" s="25"/>
      <c r="R70" s="28"/>
      <c r="S70" s="28"/>
    </row>
    <row r="71" spans="1:19" s="29" customFormat="1" ht="21" customHeight="1" x14ac:dyDescent="0.25">
      <c r="A71" s="25"/>
      <c r="B71" s="25"/>
      <c r="C71" s="64"/>
      <c r="D71" s="26"/>
      <c r="E71" s="61" t="s">
        <v>49</v>
      </c>
      <c r="F71" s="61">
        <f>SUM(June[[#Totals],[Week 1]],June[[#Totals],[Week 2]],June[[#Totals],[Week 3]],June[[#Totals],[Week 4]],June[[#Totals],[Week 5]])</f>
        <v>0</v>
      </c>
      <c r="G71" s="61" t="s">
        <v>50</v>
      </c>
      <c r="H71" s="61"/>
      <c r="I71" s="61">
        <f>SUM(June[[#Totals],[Overtime]],June[[#Totals],[Overtime ]],June[[#Totals],[Overtime  ]],June[[#Totals],[Overtime   ]],June[[#Totals],[Overtime    ]])</f>
        <v>0</v>
      </c>
      <c r="J71" s="27"/>
      <c r="K71" s="27"/>
      <c r="L71" s="27"/>
      <c r="M71" s="27"/>
      <c r="N71" s="27"/>
      <c r="O71" s="27"/>
      <c r="P71" s="27"/>
      <c r="Q71" s="25"/>
      <c r="R71" s="28"/>
      <c r="S71" s="28"/>
    </row>
    <row r="72" spans="1:19" ht="28.95" customHeight="1" x14ac:dyDescent="0.25">
      <c r="A72" s="9"/>
      <c r="B72" s="9"/>
      <c r="C72" s="9"/>
      <c r="D72" s="9"/>
      <c r="E72" s="34"/>
      <c r="F72" s="16"/>
      <c r="G72" s="15"/>
      <c r="H72" s="15"/>
      <c r="I72" s="15"/>
      <c r="J72" s="12"/>
      <c r="K72" s="12"/>
      <c r="L72" s="12"/>
      <c r="M72" s="12"/>
      <c r="N72" s="12"/>
      <c r="O72" s="12"/>
      <c r="P72" s="11"/>
      <c r="Q72" s="9"/>
      <c r="R72" s="4"/>
      <c r="S72" s="4"/>
    </row>
    <row r="73" spans="1:19" ht="23.1" customHeight="1" x14ac:dyDescent="0.2">
      <c r="A73" s="9"/>
      <c r="B73" s="9"/>
      <c r="C73" s="63" t="s">
        <v>51</v>
      </c>
      <c r="D73" s="18"/>
      <c r="E73" s="56" t="s">
        <v>52</v>
      </c>
      <c r="F73" s="57" t="s">
        <v>15</v>
      </c>
      <c r="G73" s="57" t="s">
        <v>16</v>
      </c>
      <c r="H73" s="57" t="s">
        <v>17</v>
      </c>
      <c r="I73" s="57" t="s">
        <v>18</v>
      </c>
      <c r="J73" s="57" t="s">
        <v>19</v>
      </c>
      <c r="K73" s="57" t="s">
        <v>20</v>
      </c>
      <c r="L73" s="57" t="s">
        <v>21</v>
      </c>
      <c r="M73" s="57" t="s">
        <v>22</v>
      </c>
      <c r="N73" s="57" t="s">
        <v>23</v>
      </c>
      <c r="O73" s="57" t="s">
        <v>24</v>
      </c>
      <c r="P73" s="11"/>
      <c r="Q73" s="9"/>
      <c r="R73" s="4"/>
      <c r="S73" s="4"/>
    </row>
    <row r="74" spans="1:19" s="29" customFormat="1" ht="21" customHeight="1" x14ac:dyDescent="0.25">
      <c r="A74" s="25"/>
      <c r="B74" s="25"/>
      <c r="C74" s="63"/>
      <c r="D74" s="30"/>
      <c r="E74" s="58" t="s">
        <v>25</v>
      </c>
      <c r="F74" s="58"/>
      <c r="G74" s="58"/>
      <c r="H74" s="58"/>
      <c r="I74" s="58"/>
      <c r="J74" s="58"/>
      <c r="K74" s="58"/>
      <c r="L74" s="58"/>
      <c r="M74" s="58"/>
      <c r="N74" s="58"/>
      <c r="O74" s="58"/>
      <c r="P74" s="27"/>
      <c r="Q74" s="25"/>
      <c r="R74" s="28"/>
      <c r="S74" s="28"/>
    </row>
    <row r="75" spans="1:19" s="29" customFormat="1" ht="21" customHeight="1" x14ac:dyDescent="0.25">
      <c r="A75" s="25"/>
      <c r="B75" s="25"/>
      <c r="C75" s="63"/>
      <c r="D75" s="30"/>
      <c r="E75" s="58" t="s">
        <v>26</v>
      </c>
      <c r="F75" s="58"/>
      <c r="G75" s="58"/>
      <c r="H75" s="58"/>
      <c r="I75" s="58"/>
      <c r="J75" s="58"/>
      <c r="K75" s="58"/>
      <c r="L75" s="58"/>
      <c r="M75" s="58"/>
      <c r="N75" s="58"/>
      <c r="O75" s="58"/>
      <c r="P75" s="27"/>
      <c r="Q75" s="25"/>
      <c r="R75" s="28"/>
      <c r="S75" s="28"/>
    </row>
    <row r="76" spans="1:19" s="29" customFormat="1" ht="21" customHeight="1" x14ac:dyDescent="0.25">
      <c r="A76" s="25"/>
      <c r="B76" s="25"/>
      <c r="C76" s="63"/>
      <c r="D76" s="30"/>
      <c r="E76" s="58" t="s">
        <v>27</v>
      </c>
      <c r="F76" s="58"/>
      <c r="G76" s="58"/>
      <c r="H76" s="58"/>
      <c r="I76" s="58"/>
      <c r="J76" s="58"/>
      <c r="K76" s="58"/>
      <c r="L76" s="58"/>
      <c r="M76" s="58"/>
      <c r="N76" s="58"/>
      <c r="O76" s="58"/>
      <c r="P76" s="27"/>
      <c r="Q76" s="25"/>
      <c r="R76" s="28"/>
      <c r="S76" s="28"/>
    </row>
    <row r="77" spans="1:19" s="29" customFormat="1" ht="21" customHeight="1" x14ac:dyDescent="0.25">
      <c r="A77" s="25"/>
      <c r="B77" s="25"/>
      <c r="C77" s="63"/>
      <c r="D77" s="30"/>
      <c r="E77" s="58" t="s">
        <v>28</v>
      </c>
      <c r="F77" s="58"/>
      <c r="G77" s="58"/>
      <c r="H77" s="58"/>
      <c r="I77" s="58"/>
      <c r="J77" s="58"/>
      <c r="K77" s="58"/>
      <c r="L77" s="58"/>
      <c r="M77" s="58"/>
      <c r="N77" s="58"/>
      <c r="O77" s="58"/>
      <c r="P77" s="27"/>
      <c r="Q77" s="25"/>
      <c r="R77" s="28"/>
      <c r="S77" s="28"/>
    </row>
    <row r="78" spans="1:19" s="29" customFormat="1" ht="21" customHeight="1" x14ac:dyDescent="0.25">
      <c r="A78" s="25"/>
      <c r="B78" s="25"/>
      <c r="C78" s="63"/>
      <c r="D78" s="30"/>
      <c r="E78" s="58" t="s">
        <v>29</v>
      </c>
      <c r="F78" s="58"/>
      <c r="G78" s="58"/>
      <c r="H78" s="58"/>
      <c r="I78" s="58"/>
      <c r="J78" s="58"/>
      <c r="K78" s="58"/>
      <c r="L78" s="58"/>
      <c r="M78" s="58"/>
      <c r="N78" s="58"/>
      <c r="O78" s="58"/>
      <c r="P78" s="27"/>
      <c r="Q78" s="25"/>
      <c r="R78" s="28"/>
      <c r="S78" s="28"/>
    </row>
    <row r="79" spans="1:19" s="29" customFormat="1" ht="21" customHeight="1" x14ac:dyDescent="0.25">
      <c r="A79" s="25"/>
      <c r="B79" s="25"/>
      <c r="C79" s="63"/>
      <c r="D79" s="30"/>
      <c r="E79" s="58" t="s">
        <v>30</v>
      </c>
      <c r="F79" s="58"/>
      <c r="G79" s="58"/>
      <c r="H79" s="58"/>
      <c r="I79" s="58"/>
      <c r="J79" s="58"/>
      <c r="K79" s="58"/>
      <c r="L79" s="58"/>
      <c r="M79" s="58"/>
      <c r="N79" s="58"/>
      <c r="O79" s="58"/>
      <c r="P79" s="27"/>
      <c r="Q79" s="25"/>
      <c r="R79" s="28"/>
      <c r="S79" s="28"/>
    </row>
    <row r="80" spans="1:19" s="29" customFormat="1" ht="21" customHeight="1" x14ac:dyDescent="0.25">
      <c r="A80" s="25"/>
      <c r="B80" s="25"/>
      <c r="C80" s="63"/>
      <c r="D80" s="30"/>
      <c r="E80" s="58" t="s">
        <v>31</v>
      </c>
      <c r="F80" s="58"/>
      <c r="G80" s="58"/>
      <c r="H80" s="58"/>
      <c r="I80" s="58"/>
      <c r="J80" s="58"/>
      <c r="K80" s="58"/>
      <c r="L80" s="58"/>
      <c r="M80" s="58"/>
      <c r="N80" s="58"/>
      <c r="O80" s="58"/>
      <c r="P80" s="27"/>
      <c r="Q80" s="25"/>
      <c r="R80" s="28"/>
      <c r="S80" s="28"/>
    </row>
    <row r="81" spans="1:19" s="29" customFormat="1" ht="21" customHeight="1" x14ac:dyDescent="0.25">
      <c r="A81" s="25"/>
      <c r="B81" s="25"/>
      <c r="C81" s="63"/>
      <c r="D81" s="30"/>
      <c r="E81" s="58" t="s">
        <v>32</v>
      </c>
      <c r="F81" s="58">
        <f>SUBTOTAL(109,July[Week 1])</f>
        <v>0</v>
      </c>
      <c r="G81" s="58">
        <f>SUBTOTAL(109,July[Overtime])</f>
        <v>0</v>
      </c>
      <c r="H81" s="58">
        <f>SUBTOTAL(109,July[Week 2])</f>
        <v>0</v>
      </c>
      <c r="I81" s="58">
        <f>SUBTOTAL(109,July[[Overtime ]])</f>
        <v>0</v>
      </c>
      <c r="J81" s="58">
        <f>SUBTOTAL(109,July[Week 3])</f>
        <v>0</v>
      </c>
      <c r="K81" s="58">
        <f>SUBTOTAL(109,July[[Overtime  ]])</f>
        <v>0</v>
      </c>
      <c r="L81" s="58">
        <f>SUBTOTAL(109,July[Week 4])</f>
        <v>0</v>
      </c>
      <c r="M81" s="58">
        <f>SUBTOTAL(109,July[[Overtime   ]])</f>
        <v>0</v>
      </c>
      <c r="N81" s="58">
        <f>SUBTOTAL(109,July[Week 5])</f>
        <v>0</v>
      </c>
      <c r="O81" s="58">
        <f>SUBTOTAL(109,July[[Overtime    ]])</f>
        <v>0</v>
      </c>
      <c r="P81" s="27"/>
      <c r="Q81" s="25"/>
      <c r="R81" s="28"/>
      <c r="S81" s="28"/>
    </row>
    <row r="82" spans="1:19" s="29" customFormat="1" ht="21" customHeight="1" x14ac:dyDescent="0.25">
      <c r="A82" s="25"/>
      <c r="B82" s="25"/>
      <c r="C82" s="63"/>
      <c r="D82" s="30"/>
      <c r="E82" s="61" t="s">
        <v>53</v>
      </c>
      <c r="F82" s="61">
        <f>SUM(July[[#Totals],[Week 1]],July[[#Totals],[Week 2]],July[[#Totals],[Week 3]],July[[#Totals],[Week 4]],July[[#Totals],[Week 5]])</f>
        <v>0</v>
      </c>
      <c r="G82" s="61" t="s">
        <v>54</v>
      </c>
      <c r="H82" s="61"/>
      <c r="I82" s="61">
        <f>SUM(July[[#Totals],[Overtime]],July[[#Totals],[Overtime ]],July[[#Totals],[Overtime  ]],July[[#Totals],[Overtime   ]],July[[#Totals],[Overtime    ]])</f>
        <v>0</v>
      </c>
      <c r="J82" s="27"/>
      <c r="K82" s="27"/>
      <c r="L82" s="27"/>
      <c r="M82" s="27"/>
      <c r="N82" s="27"/>
      <c r="O82" s="27"/>
      <c r="P82" s="27"/>
      <c r="Q82" s="25"/>
      <c r="R82" s="28"/>
      <c r="S82" s="28"/>
    </row>
    <row r="83" spans="1:19" ht="18" customHeight="1" x14ac:dyDescent="0.2">
      <c r="A83" s="9"/>
      <c r="B83" s="9"/>
      <c r="C83" s="63"/>
      <c r="D83" s="18"/>
      <c r="E83" s="35"/>
      <c r="F83" s="15"/>
      <c r="G83" s="15"/>
      <c r="H83" s="15"/>
      <c r="I83" s="15"/>
      <c r="J83" s="12"/>
      <c r="K83" s="12"/>
      <c r="L83" s="12"/>
      <c r="M83" s="12"/>
      <c r="N83" s="12"/>
      <c r="O83" s="12"/>
      <c r="P83" s="11"/>
      <c r="Q83" s="9"/>
      <c r="R83" s="4"/>
      <c r="S83" s="4"/>
    </row>
    <row r="84" spans="1:19" ht="23.1" customHeight="1" x14ac:dyDescent="0.2">
      <c r="A84" s="9"/>
      <c r="B84" s="9"/>
      <c r="C84" s="63"/>
      <c r="D84" s="18"/>
      <c r="E84" s="56" t="s">
        <v>55</v>
      </c>
      <c r="F84" s="57" t="s">
        <v>15</v>
      </c>
      <c r="G84" s="57" t="s">
        <v>16</v>
      </c>
      <c r="H84" s="57" t="s">
        <v>17</v>
      </c>
      <c r="I84" s="57" t="s">
        <v>18</v>
      </c>
      <c r="J84" s="57" t="s">
        <v>19</v>
      </c>
      <c r="K84" s="57" t="s">
        <v>20</v>
      </c>
      <c r="L84" s="57" t="s">
        <v>21</v>
      </c>
      <c r="M84" s="57" t="s">
        <v>22</v>
      </c>
      <c r="N84" s="57" t="s">
        <v>23</v>
      </c>
      <c r="O84" s="57" t="s">
        <v>24</v>
      </c>
      <c r="P84" s="11"/>
      <c r="Q84" s="9"/>
      <c r="R84" s="4"/>
      <c r="S84" s="4"/>
    </row>
    <row r="85" spans="1:19" s="29" customFormat="1" ht="21" customHeight="1" x14ac:dyDescent="0.25">
      <c r="A85" s="25"/>
      <c r="B85" s="25"/>
      <c r="C85" s="63"/>
      <c r="D85" s="30"/>
      <c r="E85" s="58" t="s">
        <v>25</v>
      </c>
      <c r="F85" s="58"/>
      <c r="G85" s="58"/>
      <c r="H85" s="58"/>
      <c r="I85" s="58"/>
      <c r="J85" s="58"/>
      <c r="K85" s="58"/>
      <c r="L85" s="58"/>
      <c r="M85" s="58"/>
      <c r="N85" s="58"/>
      <c r="O85" s="58"/>
      <c r="P85" s="27"/>
      <c r="Q85" s="25"/>
      <c r="R85" s="28"/>
      <c r="S85" s="28"/>
    </row>
    <row r="86" spans="1:19" s="29" customFormat="1" ht="21" customHeight="1" x14ac:dyDescent="0.25">
      <c r="A86" s="25"/>
      <c r="B86" s="25"/>
      <c r="C86" s="63"/>
      <c r="D86" s="30"/>
      <c r="E86" s="58" t="s">
        <v>26</v>
      </c>
      <c r="F86" s="58"/>
      <c r="G86" s="58"/>
      <c r="H86" s="58"/>
      <c r="I86" s="58"/>
      <c r="J86" s="58"/>
      <c r="K86" s="58"/>
      <c r="L86" s="58"/>
      <c r="M86" s="58"/>
      <c r="N86" s="58"/>
      <c r="O86" s="58"/>
      <c r="P86" s="27"/>
      <c r="Q86" s="25"/>
      <c r="R86" s="28"/>
      <c r="S86" s="28"/>
    </row>
    <row r="87" spans="1:19" s="29" customFormat="1" ht="21" customHeight="1" x14ac:dyDescent="0.25">
      <c r="A87" s="25"/>
      <c r="B87" s="25"/>
      <c r="C87" s="63"/>
      <c r="D87" s="30"/>
      <c r="E87" s="58" t="s">
        <v>27</v>
      </c>
      <c r="F87" s="58"/>
      <c r="G87" s="58"/>
      <c r="H87" s="58"/>
      <c r="I87" s="58"/>
      <c r="J87" s="58"/>
      <c r="K87" s="58"/>
      <c r="L87" s="58"/>
      <c r="M87" s="58"/>
      <c r="N87" s="58"/>
      <c r="O87" s="58"/>
      <c r="P87" s="27"/>
      <c r="Q87" s="25"/>
      <c r="R87" s="28"/>
      <c r="S87" s="28"/>
    </row>
    <row r="88" spans="1:19" s="29" customFormat="1" ht="21" customHeight="1" x14ac:dyDescent="0.25">
      <c r="A88" s="25"/>
      <c r="B88" s="25"/>
      <c r="C88" s="63"/>
      <c r="D88" s="30"/>
      <c r="E88" s="58" t="s">
        <v>28</v>
      </c>
      <c r="F88" s="58"/>
      <c r="G88" s="58"/>
      <c r="H88" s="58"/>
      <c r="I88" s="58"/>
      <c r="J88" s="58"/>
      <c r="K88" s="58"/>
      <c r="L88" s="58"/>
      <c r="M88" s="58"/>
      <c r="N88" s="58"/>
      <c r="O88" s="58"/>
      <c r="P88" s="27"/>
      <c r="Q88" s="25"/>
      <c r="R88" s="28"/>
      <c r="S88" s="28"/>
    </row>
    <row r="89" spans="1:19" s="29" customFormat="1" ht="21" customHeight="1" x14ac:dyDescent="0.25">
      <c r="A89" s="25"/>
      <c r="B89" s="25"/>
      <c r="C89" s="63"/>
      <c r="D89" s="30"/>
      <c r="E89" s="58" t="s">
        <v>29</v>
      </c>
      <c r="F89" s="58"/>
      <c r="G89" s="58"/>
      <c r="H89" s="58"/>
      <c r="I89" s="58"/>
      <c r="J89" s="58"/>
      <c r="K89" s="58"/>
      <c r="L89" s="58"/>
      <c r="M89" s="58"/>
      <c r="N89" s="58"/>
      <c r="O89" s="58"/>
      <c r="P89" s="27"/>
      <c r="Q89" s="25"/>
      <c r="R89" s="28"/>
      <c r="S89" s="28"/>
    </row>
    <row r="90" spans="1:19" s="29" customFormat="1" ht="21" customHeight="1" x14ac:dyDescent="0.25">
      <c r="A90" s="25"/>
      <c r="B90" s="25"/>
      <c r="C90" s="63"/>
      <c r="D90" s="30"/>
      <c r="E90" s="58" t="s">
        <v>30</v>
      </c>
      <c r="F90" s="58"/>
      <c r="G90" s="58"/>
      <c r="H90" s="58"/>
      <c r="I90" s="58"/>
      <c r="J90" s="58"/>
      <c r="K90" s="58"/>
      <c r="L90" s="58"/>
      <c r="M90" s="58"/>
      <c r="N90" s="58"/>
      <c r="O90" s="58"/>
      <c r="P90" s="27"/>
      <c r="Q90" s="25"/>
      <c r="R90" s="28"/>
      <c r="S90" s="28"/>
    </row>
    <row r="91" spans="1:19" s="29" customFormat="1" ht="21" customHeight="1" x14ac:dyDescent="0.25">
      <c r="A91" s="25"/>
      <c r="B91" s="25"/>
      <c r="C91" s="63"/>
      <c r="D91" s="30"/>
      <c r="E91" s="58" t="s">
        <v>31</v>
      </c>
      <c r="F91" s="58"/>
      <c r="G91" s="58"/>
      <c r="H91" s="58"/>
      <c r="I91" s="58"/>
      <c r="J91" s="58"/>
      <c r="K91" s="58"/>
      <c r="L91" s="58"/>
      <c r="M91" s="58"/>
      <c r="N91" s="58"/>
      <c r="O91" s="58"/>
      <c r="P91" s="27"/>
      <c r="Q91" s="25"/>
      <c r="R91" s="28"/>
      <c r="S91" s="28"/>
    </row>
    <row r="92" spans="1:19" s="29" customFormat="1" ht="21" customHeight="1" x14ac:dyDescent="0.25">
      <c r="A92" s="25"/>
      <c r="B92" s="25"/>
      <c r="C92" s="63"/>
      <c r="D92" s="30"/>
      <c r="E92" s="58" t="s">
        <v>32</v>
      </c>
      <c r="F92" s="58">
        <f>SUBTOTAL(109,August[Week 1])</f>
        <v>0</v>
      </c>
      <c r="G92" s="58">
        <f>SUBTOTAL(109,August[Overtime])</f>
        <v>0</v>
      </c>
      <c r="H92" s="58">
        <f>SUBTOTAL(109,August[Week 2])</f>
        <v>0</v>
      </c>
      <c r="I92" s="58">
        <f>SUBTOTAL(109,August[[Overtime ]])</f>
        <v>0</v>
      </c>
      <c r="J92" s="58">
        <f>SUBTOTAL(109,August[Week 3])</f>
        <v>0</v>
      </c>
      <c r="K92" s="58">
        <f>SUBTOTAL(109,August[[Overtime  ]])</f>
        <v>0</v>
      </c>
      <c r="L92" s="58">
        <f>SUBTOTAL(109,August[Week 4])</f>
        <v>0</v>
      </c>
      <c r="M92" s="58">
        <f>SUBTOTAL(109,August[[Overtime   ]])</f>
        <v>0</v>
      </c>
      <c r="N92" s="58">
        <f>SUBTOTAL(109,August[Week 5])</f>
        <v>0</v>
      </c>
      <c r="O92" s="58">
        <f>SUBTOTAL(109,August[[Overtime    ]])</f>
        <v>0</v>
      </c>
      <c r="P92" s="27"/>
      <c r="Q92" s="25"/>
      <c r="R92" s="28"/>
      <c r="S92" s="28"/>
    </row>
    <row r="93" spans="1:19" s="29" customFormat="1" ht="21" customHeight="1" x14ac:dyDescent="0.25">
      <c r="A93" s="25"/>
      <c r="B93" s="25"/>
      <c r="C93" s="63"/>
      <c r="D93" s="30"/>
      <c r="E93" s="61" t="s">
        <v>56</v>
      </c>
      <c r="F93" s="61">
        <f>SUM(August[[#Totals],[Week 1]],August[[#Totals],[Week 2]],August[[#Totals],[Week 3]],August[[#Totals],[Week 4]],August[[#Totals],[Week 5]])</f>
        <v>0</v>
      </c>
      <c r="G93" s="61" t="s">
        <v>57</v>
      </c>
      <c r="H93" s="61"/>
      <c r="I93" s="61">
        <f>SUM(August[[#Totals],[Overtime]],August[[#Totals],[Overtime ]],August[[#Totals],[Overtime  ]],August[[#Totals],[Overtime   ]],August[[#Totals],[Overtime    ]])</f>
        <v>0</v>
      </c>
      <c r="J93" s="27"/>
      <c r="K93" s="27"/>
      <c r="L93" s="27"/>
      <c r="M93" s="27"/>
      <c r="N93" s="27"/>
      <c r="O93" s="27"/>
      <c r="P93" s="27"/>
      <c r="Q93" s="25"/>
      <c r="R93" s="28"/>
      <c r="S93" s="28"/>
    </row>
    <row r="94" spans="1:19" ht="18" customHeight="1" x14ac:dyDescent="0.2">
      <c r="A94" s="9"/>
      <c r="B94" s="9"/>
      <c r="C94" s="63"/>
      <c r="D94" s="18"/>
      <c r="E94" s="36"/>
      <c r="F94" s="17"/>
      <c r="G94" s="17"/>
      <c r="H94" s="17"/>
      <c r="I94" s="17"/>
      <c r="J94" s="12"/>
      <c r="K94" s="12"/>
      <c r="L94" s="12"/>
      <c r="M94" s="12"/>
      <c r="N94" s="12"/>
      <c r="O94" s="12"/>
      <c r="P94" s="11"/>
      <c r="Q94" s="9"/>
      <c r="R94" s="4"/>
      <c r="S94" s="4"/>
    </row>
    <row r="95" spans="1:19" ht="23.1" customHeight="1" x14ac:dyDescent="0.2">
      <c r="A95" s="9"/>
      <c r="B95" s="9"/>
      <c r="C95" s="63"/>
      <c r="D95" s="18"/>
      <c r="E95" s="56" t="s">
        <v>58</v>
      </c>
      <c r="F95" s="57" t="s">
        <v>15</v>
      </c>
      <c r="G95" s="57" t="s">
        <v>16</v>
      </c>
      <c r="H95" s="57" t="s">
        <v>17</v>
      </c>
      <c r="I95" s="57" t="s">
        <v>18</v>
      </c>
      <c r="J95" s="57" t="s">
        <v>19</v>
      </c>
      <c r="K95" s="57" t="s">
        <v>20</v>
      </c>
      <c r="L95" s="57" t="s">
        <v>21</v>
      </c>
      <c r="M95" s="57" t="s">
        <v>22</v>
      </c>
      <c r="N95" s="57" t="s">
        <v>23</v>
      </c>
      <c r="O95" s="57" t="s">
        <v>24</v>
      </c>
      <c r="P95" s="11"/>
      <c r="Q95" s="9"/>
      <c r="R95" s="4"/>
      <c r="S95" s="4"/>
    </row>
    <row r="96" spans="1:19" s="29" customFormat="1" ht="21" customHeight="1" x14ac:dyDescent="0.25">
      <c r="A96" s="25"/>
      <c r="B96" s="25"/>
      <c r="C96" s="63"/>
      <c r="D96" s="30"/>
      <c r="E96" s="58" t="s">
        <v>25</v>
      </c>
      <c r="F96" s="58"/>
      <c r="G96" s="58"/>
      <c r="H96" s="58"/>
      <c r="I96" s="58"/>
      <c r="J96" s="58"/>
      <c r="K96" s="58"/>
      <c r="L96" s="58"/>
      <c r="M96" s="58"/>
      <c r="N96" s="58"/>
      <c r="O96" s="58"/>
      <c r="P96" s="27"/>
      <c r="Q96" s="25"/>
      <c r="R96" s="28"/>
      <c r="S96" s="28"/>
    </row>
    <row r="97" spans="1:19" s="29" customFormat="1" ht="21" customHeight="1" x14ac:dyDescent="0.25">
      <c r="A97" s="25"/>
      <c r="B97" s="25"/>
      <c r="C97" s="63"/>
      <c r="D97" s="30"/>
      <c r="E97" s="58" t="s">
        <v>26</v>
      </c>
      <c r="F97" s="58"/>
      <c r="G97" s="58"/>
      <c r="H97" s="58"/>
      <c r="I97" s="58"/>
      <c r="J97" s="58"/>
      <c r="K97" s="58"/>
      <c r="L97" s="58"/>
      <c r="M97" s="58"/>
      <c r="N97" s="58"/>
      <c r="O97" s="58"/>
      <c r="P97" s="27"/>
      <c r="Q97" s="25"/>
      <c r="R97" s="28"/>
      <c r="S97" s="28"/>
    </row>
    <row r="98" spans="1:19" s="29" customFormat="1" ht="21" customHeight="1" x14ac:dyDescent="0.25">
      <c r="A98" s="25"/>
      <c r="B98" s="25"/>
      <c r="C98" s="63"/>
      <c r="D98" s="30"/>
      <c r="E98" s="58" t="s">
        <v>27</v>
      </c>
      <c r="F98" s="58"/>
      <c r="G98" s="58"/>
      <c r="H98" s="58"/>
      <c r="I98" s="58"/>
      <c r="J98" s="58"/>
      <c r="K98" s="58"/>
      <c r="L98" s="58"/>
      <c r="M98" s="58"/>
      <c r="N98" s="58"/>
      <c r="O98" s="58"/>
      <c r="P98" s="27"/>
      <c r="Q98" s="25"/>
      <c r="R98" s="28"/>
      <c r="S98" s="28"/>
    </row>
    <row r="99" spans="1:19" s="29" customFormat="1" ht="21" customHeight="1" x14ac:dyDescent="0.25">
      <c r="A99" s="25"/>
      <c r="B99" s="25"/>
      <c r="C99" s="63"/>
      <c r="D99" s="30"/>
      <c r="E99" s="58" t="s">
        <v>28</v>
      </c>
      <c r="F99" s="58"/>
      <c r="G99" s="58"/>
      <c r="H99" s="58"/>
      <c r="I99" s="58"/>
      <c r="J99" s="58"/>
      <c r="K99" s="58"/>
      <c r="L99" s="58"/>
      <c r="M99" s="58"/>
      <c r="N99" s="58"/>
      <c r="O99" s="58"/>
      <c r="P99" s="27"/>
      <c r="Q99" s="25"/>
      <c r="R99" s="28"/>
      <c r="S99" s="28"/>
    </row>
    <row r="100" spans="1:19" s="29" customFormat="1" ht="21" customHeight="1" x14ac:dyDescent="0.25">
      <c r="A100" s="25"/>
      <c r="B100" s="25"/>
      <c r="C100" s="63"/>
      <c r="D100" s="30"/>
      <c r="E100" s="58" t="s">
        <v>29</v>
      </c>
      <c r="F100" s="58"/>
      <c r="G100" s="58"/>
      <c r="H100" s="58"/>
      <c r="I100" s="58"/>
      <c r="J100" s="58"/>
      <c r="K100" s="58"/>
      <c r="L100" s="58"/>
      <c r="M100" s="58"/>
      <c r="N100" s="58"/>
      <c r="O100" s="58"/>
      <c r="P100" s="27"/>
      <c r="Q100" s="25"/>
      <c r="R100" s="28"/>
      <c r="S100" s="28"/>
    </row>
    <row r="101" spans="1:19" s="29" customFormat="1" ht="21" customHeight="1" x14ac:dyDescent="0.25">
      <c r="A101" s="25"/>
      <c r="B101" s="25"/>
      <c r="C101" s="63"/>
      <c r="D101" s="30"/>
      <c r="E101" s="58" t="s">
        <v>30</v>
      </c>
      <c r="F101" s="58"/>
      <c r="G101" s="58"/>
      <c r="H101" s="58"/>
      <c r="I101" s="58"/>
      <c r="J101" s="58"/>
      <c r="K101" s="58"/>
      <c r="L101" s="58"/>
      <c r="M101" s="58"/>
      <c r="N101" s="58"/>
      <c r="O101" s="58"/>
      <c r="P101" s="27"/>
      <c r="Q101" s="25"/>
      <c r="R101" s="28"/>
      <c r="S101" s="28"/>
    </row>
    <row r="102" spans="1:19" s="29" customFormat="1" ht="21" customHeight="1" x14ac:dyDescent="0.25">
      <c r="A102" s="25"/>
      <c r="B102" s="25"/>
      <c r="C102" s="63"/>
      <c r="D102" s="30"/>
      <c r="E102" s="58" t="s">
        <v>31</v>
      </c>
      <c r="F102" s="58"/>
      <c r="G102" s="58"/>
      <c r="H102" s="58"/>
      <c r="I102" s="58"/>
      <c r="J102" s="58"/>
      <c r="K102" s="58"/>
      <c r="L102" s="58"/>
      <c r="M102" s="58"/>
      <c r="N102" s="58"/>
      <c r="O102" s="58"/>
      <c r="P102" s="27"/>
      <c r="Q102" s="25"/>
      <c r="R102" s="28"/>
      <c r="S102" s="28"/>
    </row>
    <row r="103" spans="1:19" s="29" customFormat="1" ht="21" customHeight="1" x14ac:dyDescent="0.25">
      <c r="A103" s="25"/>
      <c r="B103" s="25"/>
      <c r="C103" s="63"/>
      <c r="D103" s="30"/>
      <c r="E103" s="58" t="s">
        <v>32</v>
      </c>
      <c r="F103" s="58">
        <f>SUBTOTAL(109,September[Week 1])</f>
        <v>0</v>
      </c>
      <c r="G103" s="58">
        <f>SUBTOTAL(109,September[Overtime])</f>
        <v>0</v>
      </c>
      <c r="H103" s="58">
        <f>SUBTOTAL(109,September[Week 2])</f>
        <v>0</v>
      </c>
      <c r="I103" s="58">
        <f>SUBTOTAL(109,September[[Overtime ]])</f>
        <v>0</v>
      </c>
      <c r="J103" s="58">
        <f>SUBTOTAL(109,September[Week 3])</f>
        <v>0</v>
      </c>
      <c r="K103" s="58">
        <f>SUBTOTAL(109,September[[Overtime  ]])</f>
        <v>0</v>
      </c>
      <c r="L103" s="58">
        <f>SUBTOTAL(109,September[Week 4])</f>
        <v>0</v>
      </c>
      <c r="M103" s="58">
        <f>SUBTOTAL(109,September[[Overtime   ]])</f>
        <v>0</v>
      </c>
      <c r="N103" s="58">
        <f>SUBTOTAL(109,September[Week 5])</f>
        <v>0</v>
      </c>
      <c r="O103" s="58">
        <f>SUBTOTAL(109,September[[Overtime    ]])</f>
        <v>0</v>
      </c>
      <c r="P103" s="27"/>
      <c r="Q103" s="25"/>
      <c r="R103" s="28"/>
      <c r="S103" s="28"/>
    </row>
    <row r="104" spans="1:19" s="29" customFormat="1" ht="21" customHeight="1" x14ac:dyDescent="0.25">
      <c r="A104" s="25"/>
      <c r="B104" s="25"/>
      <c r="C104" s="63"/>
      <c r="D104" s="30"/>
      <c r="E104" s="61" t="s">
        <v>59</v>
      </c>
      <c r="F104" s="61">
        <f>SUM(September[[#Totals],[Week 1]],September[[#Totals],[Week 2]],September[[#Totals],[Week 3]],September[[#Totals],[Week 4]],September[[#Totals],[Week 5]])</f>
        <v>0</v>
      </c>
      <c r="G104" s="61" t="s">
        <v>60</v>
      </c>
      <c r="H104" s="61"/>
      <c r="I104" s="61">
        <f>SUM(September[[#Totals],[Overtime]],September[[#Totals],[Overtime ]],September[[#Totals],[Overtime  ]],September[[#Totals],[Overtime   ]],September[[#Totals],[Overtime    ]])</f>
        <v>0</v>
      </c>
      <c r="J104" s="27"/>
      <c r="K104" s="27"/>
      <c r="L104" s="27"/>
      <c r="M104" s="27"/>
      <c r="N104" s="27"/>
      <c r="O104" s="27"/>
      <c r="P104" s="27"/>
      <c r="Q104" s="25"/>
      <c r="R104" s="28"/>
      <c r="S104" s="28"/>
    </row>
    <row r="105" spans="1:19" ht="28.95" customHeight="1" x14ac:dyDescent="0.2">
      <c r="A105" s="9"/>
      <c r="B105" s="9"/>
      <c r="C105" s="9"/>
      <c r="D105" s="9"/>
      <c r="E105" s="37"/>
      <c r="F105" s="15"/>
      <c r="G105" s="15"/>
      <c r="H105" s="15"/>
      <c r="I105" s="15"/>
      <c r="J105" s="12"/>
      <c r="K105" s="12"/>
      <c r="L105" s="12"/>
      <c r="M105" s="12"/>
      <c r="N105" s="12"/>
      <c r="O105" s="12"/>
      <c r="P105" s="11"/>
      <c r="Q105" s="9"/>
      <c r="R105" s="4"/>
      <c r="S105" s="4"/>
    </row>
    <row r="106" spans="1:19" ht="23.1" customHeight="1" x14ac:dyDescent="0.2">
      <c r="A106" s="9"/>
      <c r="B106" s="9"/>
      <c r="C106" s="63" t="s">
        <v>61</v>
      </c>
      <c r="D106" s="18"/>
      <c r="E106" s="56" t="s">
        <v>62</v>
      </c>
      <c r="F106" s="57" t="s">
        <v>15</v>
      </c>
      <c r="G106" s="57" t="s">
        <v>16</v>
      </c>
      <c r="H106" s="57" t="s">
        <v>17</v>
      </c>
      <c r="I106" s="57" t="s">
        <v>18</v>
      </c>
      <c r="J106" s="57" t="s">
        <v>19</v>
      </c>
      <c r="K106" s="57" t="s">
        <v>20</v>
      </c>
      <c r="L106" s="57" t="s">
        <v>21</v>
      </c>
      <c r="M106" s="57" t="s">
        <v>22</v>
      </c>
      <c r="N106" s="57" t="s">
        <v>23</v>
      </c>
      <c r="O106" s="57" t="s">
        <v>24</v>
      </c>
      <c r="P106" s="11"/>
      <c r="Q106" s="9"/>
      <c r="R106" s="4"/>
      <c r="S106" s="4"/>
    </row>
    <row r="107" spans="1:19" s="29" customFormat="1" ht="21" customHeight="1" x14ac:dyDescent="0.25">
      <c r="A107" s="25"/>
      <c r="B107" s="25"/>
      <c r="C107" s="63"/>
      <c r="D107" s="30"/>
      <c r="E107" s="58" t="s">
        <v>25</v>
      </c>
      <c r="F107" s="58"/>
      <c r="G107" s="58"/>
      <c r="H107" s="58"/>
      <c r="I107" s="58"/>
      <c r="J107" s="58"/>
      <c r="K107" s="58"/>
      <c r="L107" s="58"/>
      <c r="M107" s="58"/>
      <c r="N107" s="58"/>
      <c r="O107" s="58"/>
      <c r="P107" s="27"/>
      <c r="Q107" s="25"/>
      <c r="R107" s="28"/>
      <c r="S107" s="28"/>
    </row>
    <row r="108" spans="1:19" s="29" customFormat="1" ht="21" customHeight="1" x14ac:dyDescent="0.25">
      <c r="A108" s="25"/>
      <c r="B108" s="25"/>
      <c r="C108" s="63"/>
      <c r="D108" s="30"/>
      <c r="E108" s="58" t="s">
        <v>26</v>
      </c>
      <c r="F108" s="58"/>
      <c r="G108" s="58"/>
      <c r="H108" s="58"/>
      <c r="I108" s="58"/>
      <c r="J108" s="58"/>
      <c r="K108" s="58"/>
      <c r="L108" s="58"/>
      <c r="M108" s="58"/>
      <c r="N108" s="58"/>
      <c r="O108" s="58"/>
      <c r="P108" s="27"/>
      <c r="Q108" s="25"/>
      <c r="R108" s="28"/>
      <c r="S108" s="28"/>
    </row>
    <row r="109" spans="1:19" s="29" customFormat="1" ht="21" customHeight="1" x14ac:dyDescent="0.25">
      <c r="A109" s="25"/>
      <c r="B109" s="25"/>
      <c r="C109" s="63"/>
      <c r="D109" s="30"/>
      <c r="E109" s="58" t="s">
        <v>27</v>
      </c>
      <c r="F109" s="58"/>
      <c r="G109" s="58"/>
      <c r="H109" s="58"/>
      <c r="I109" s="58"/>
      <c r="J109" s="58"/>
      <c r="K109" s="58"/>
      <c r="L109" s="58"/>
      <c r="M109" s="58"/>
      <c r="N109" s="58"/>
      <c r="O109" s="58"/>
      <c r="P109" s="27"/>
      <c r="Q109" s="25"/>
      <c r="R109" s="28"/>
      <c r="S109" s="28"/>
    </row>
    <row r="110" spans="1:19" s="29" customFormat="1" ht="21" customHeight="1" x14ac:dyDescent="0.25">
      <c r="A110" s="25"/>
      <c r="B110" s="25"/>
      <c r="C110" s="63"/>
      <c r="D110" s="30"/>
      <c r="E110" s="58" t="s">
        <v>28</v>
      </c>
      <c r="F110" s="58"/>
      <c r="G110" s="58"/>
      <c r="H110" s="58"/>
      <c r="I110" s="58"/>
      <c r="J110" s="58"/>
      <c r="K110" s="58"/>
      <c r="L110" s="58"/>
      <c r="M110" s="58"/>
      <c r="N110" s="58"/>
      <c r="O110" s="58"/>
      <c r="P110" s="27"/>
      <c r="Q110" s="25"/>
      <c r="R110" s="28"/>
      <c r="S110" s="28"/>
    </row>
    <row r="111" spans="1:19" s="29" customFormat="1" ht="21" customHeight="1" x14ac:dyDescent="0.25">
      <c r="A111" s="25"/>
      <c r="B111" s="25"/>
      <c r="C111" s="63"/>
      <c r="D111" s="30"/>
      <c r="E111" s="58" t="s">
        <v>29</v>
      </c>
      <c r="F111" s="58"/>
      <c r="G111" s="58"/>
      <c r="H111" s="58"/>
      <c r="I111" s="58"/>
      <c r="J111" s="58"/>
      <c r="K111" s="58"/>
      <c r="L111" s="58"/>
      <c r="M111" s="58"/>
      <c r="N111" s="58"/>
      <c r="O111" s="58"/>
      <c r="P111" s="27"/>
      <c r="Q111" s="25"/>
      <c r="R111" s="28"/>
      <c r="S111" s="28"/>
    </row>
    <row r="112" spans="1:19" s="29" customFormat="1" ht="21" customHeight="1" x14ac:dyDescent="0.25">
      <c r="A112" s="25"/>
      <c r="B112" s="25"/>
      <c r="C112" s="63"/>
      <c r="D112" s="30"/>
      <c r="E112" s="58" t="s">
        <v>30</v>
      </c>
      <c r="F112" s="58"/>
      <c r="G112" s="58"/>
      <c r="H112" s="58"/>
      <c r="I112" s="58"/>
      <c r="J112" s="58"/>
      <c r="K112" s="58"/>
      <c r="L112" s="58"/>
      <c r="M112" s="58"/>
      <c r="N112" s="58"/>
      <c r="O112" s="58"/>
      <c r="P112" s="27"/>
      <c r="Q112" s="25"/>
      <c r="R112" s="28"/>
      <c r="S112" s="28"/>
    </row>
    <row r="113" spans="1:19" s="29" customFormat="1" ht="21" customHeight="1" x14ac:dyDescent="0.25">
      <c r="A113" s="25"/>
      <c r="B113" s="25"/>
      <c r="C113" s="63"/>
      <c r="D113" s="30"/>
      <c r="E113" s="58" t="s">
        <v>31</v>
      </c>
      <c r="F113" s="58"/>
      <c r="G113" s="58"/>
      <c r="H113" s="58"/>
      <c r="I113" s="58"/>
      <c r="J113" s="58"/>
      <c r="K113" s="58"/>
      <c r="L113" s="58"/>
      <c r="M113" s="58"/>
      <c r="N113" s="58"/>
      <c r="O113" s="58"/>
      <c r="P113" s="27"/>
      <c r="Q113" s="25"/>
      <c r="R113" s="28"/>
      <c r="S113" s="28"/>
    </row>
    <row r="114" spans="1:19" s="29" customFormat="1" ht="21" customHeight="1" x14ac:dyDescent="0.25">
      <c r="A114" s="25"/>
      <c r="B114" s="25"/>
      <c r="C114" s="63"/>
      <c r="D114" s="30"/>
      <c r="E114" s="58" t="s">
        <v>32</v>
      </c>
      <c r="F114" s="58">
        <f>SUBTOTAL(109,October[Week 1])</f>
        <v>0</v>
      </c>
      <c r="G114" s="58">
        <f>SUBTOTAL(109,October[Overtime])</f>
        <v>0</v>
      </c>
      <c r="H114" s="58">
        <f>SUBTOTAL(109,October[Week 2])</f>
        <v>0</v>
      </c>
      <c r="I114" s="58">
        <f>SUBTOTAL(109,October[[Overtime ]])</f>
        <v>0</v>
      </c>
      <c r="J114" s="58">
        <f>SUBTOTAL(109,October[Week 3])</f>
        <v>0</v>
      </c>
      <c r="K114" s="58">
        <f>SUBTOTAL(109,October[[Overtime  ]])</f>
        <v>0</v>
      </c>
      <c r="L114" s="58">
        <f>SUBTOTAL(109,October[Week 4])</f>
        <v>0</v>
      </c>
      <c r="M114" s="58">
        <f>SUBTOTAL(109,October[[Overtime   ]])</f>
        <v>0</v>
      </c>
      <c r="N114" s="58">
        <f>SUBTOTAL(109,October[Week 5])</f>
        <v>0</v>
      </c>
      <c r="O114" s="58">
        <f>SUBTOTAL(109,October[[Overtime    ]])</f>
        <v>0</v>
      </c>
      <c r="P114" s="27"/>
      <c r="Q114" s="25"/>
      <c r="R114" s="28"/>
      <c r="S114" s="28"/>
    </row>
    <row r="115" spans="1:19" s="29" customFormat="1" ht="21" customHeight="1" x14ac:dyDescent="0.25">
      <c r="A115" s="25"/>
      <c r="B115" s="25"/>
      <c r="C115" s="63"/>
      <c r="D115" s="30"/>
      <c r="E115" s="61" t="s">
        <v>63</v>
      </c>
      <c r="F115" s="61">
        <f>SUM(October[[#Totals],[Week 1]],October[[#Totals],[Week 2]],October[[#Totals],[Week 3]],October[[#Totals],[Week 4]],October[[#Totals],[Week 5]])</f>
        <v>0</v>
      </c>
      <c r="G115" s="61" t="s">
        <v>64</v>
      </c>
      <c r="H115" s="61"/>
      <c r="I115" s="61">
        <f>SUM(October[[#Totals],[Overtime]],October[[#Totals],[Overtime ]],October[[#Totals],[Overtime  ]],October[[#Totals],[Overtime   ]],October[[#Totals],[Overtime    ]])</f>
        <v>0</v>
      </c>
      <c r="J115" s="27"/>
      <c r="K115" s="27"/>
      <c r="L115" s="27"/>
      <c r="M115" s="27"/>
      <c r="N115" s="27"/>
      <c r="O115" s="27"/>
      <c r="P115" s="27"/>
      <c r="Q115" s="25"/>
      <c r="R115" s="28"/>
      <c r="S115" s="28"/>
    </row>
    <row r="116" spans="1:19" ht="18" customHeight="1" x14ac:dyDescent="0.2">
      <c r="A116" s="9"/>
      <c r="B116" s="9"/>
      <c r="C116" s="63"/>
      <c r="D116" s="18"/>
      <c r="E116" s="35"/>
      <c r="F116" s="15"/>
      <c r="G116" s="15"/>
      <c r="H116" s="15"/>
      <c r="I116" s="15"/>
      <c r="J116" s="12"/>
      <c r="K116" s="12"/>
      <c r="L116" s="12"/>
      <c r="M116" s="12"/>
      <c r="N116" s="12"/>
      <c r="O116" s="12"/>
      <c r="P116" s="11"/>
      <c r="Q116" s="9"/>
      <c r="R116" s="4"/>
      <c r="S116" s="4"/>
    </row>
    <row r="117" spans="1:19" ht="23.1" customHeight="1" x14ac:dyDescent="0.2">
      <c r="A117" s="9"/>
      <c r="B117" s="9"/>
      <c r="C117" s="63"/>
      <c r="D117" s="18"/>
      <c r="E117" s="56" t="s">
        <v>65</v>
      </c>
      <c r="F117" s="57" t="s">
        <v>15</v>
      </c>
      <c r="G117" s="57" t="s">
        <v>16</v>
      </c>
      <c r="H117" s="57" t="s">
        <v>17</v>
      </c>
      <c r="I117" s="57" t="s">
        <v>18</v>
      </c>
      <c r="J117" s="57" t="s">
        <v>19</v>
      </c>
      <c r="K117" s="57" t="s">
        <v>20</v>
      </c>
      <c r="L117" s="57" t="s">
        <v>21</v>
      </c>
      <c r="M117" s="57" t="s">
        <v>22</v>
      </c>
      <c r="N117" s="57" t="s">
        <v>23</v>
      </c>
      <c r="O117" s="57" t="s">
        <v>24</v>
      </c>
      <c r="P117" s="11"/>
      <c r="Q117" s="9"/>
      <c r="R117" s="4"/>
      <c r="S117" s="4"/>
    </row>
    <row r="118" spans="1:19" s="29" customFormat="1" ht="21" customHeight="1" x14ac:dyDescent="0.25">
      <c r="A118" s="25"/>
      <c r="B118" s="25"/>
      <c r="C118" s="63"/>
      <c r="D118" s="30"/>
      <c r="E118" s="58" t="s">
        <v>25</v>
      </c>
      <c r="F118" s="58"/>
      <c r="G118" s="58"/>
      <c r="H118" s="58"/>
      <c r="I118" s="58"/>
      <c r="J118" s="58"/>
      <c r="K118" s="58"/>
      <c r="L118" s="58"/>
      <c r="M118" s="58"/>
      <c r="N118" s="58"/>
      <c r="O118" s="58"/>
      <c r="P118" s="27"/>
      <c r="Q118" s="25"/>
      <c r="R118" s="28"/>
      <c r="S118" s="28"/>
    </row>
    <row r="119" spans="1:19" s="29" customFormat="1" ht="21" customHeight="1" x14ac:dyDescent="0.25">
      <c r="A119" s="25"/>
      <c r="B119" s="25"/>
      <c r="C119" s="63"/>
      <c r="D119" s="30"/>
      <c r="E119" s="58" t="s">
        <v>26</v>
      </c>
      <c r="F119" s="58"/>
      <c r="G119" s="58"/>
      <c r="H119" s="58"/>
      <c r="I119" s="58"/>
      <c r="J119" s="58"/>
      <c r="K119" s="58"/>
      <c r="L119" s="58"/>
      <c r="M119" s="58"/>
      <c r="N119" s="58"/>
      <c r="O119" s="58"/>
      <c r="P119" s="27"/>
      <c r="Q119" s="25"/>
      <c r="R119" s="28"/>
      <c r="S119" s="28"/>
    </row>
    <row r="120" spans="1:19" s="29" customFormat="1" ht="21" customHeight="1" x14ac:dyDescent="0.25">
      <c r="A120" s="25"/>
      <c r="B120" s="25"/>
      <c r="C120" s="63"/>
      <c r="D120" s="30"/>
      <c r="E120" s="58" t="s">
        <v>27</v>
      </c>
      <c r="F120" s="58"/>
      <c r="G120" s="58"/>
      <c r="H120" s="58"/>
      <c r="I120" s="58"/>
      <c r="J120" s="58"/>
      <c r="K120" s="58"/>
      <c r="L120" s="58"/>
      <c r="M120" s="58"/>
      <c r="N120" s="58"/>
      <c r="O120" s="58"/>
      <c r="P120" s="27"/>
      <c r="Q120" s="25"/>
      <c r="R120" s="28"/>
      <c r="S120" s="28"/>
    </row>
    <row r="121" spans="1:19" s="29" customFormat="1" ht="21" customHeight="1" x14ac:dyDescent="0.25">
      <c r="A121" s="25"/>
      <c r="B121" s="25"/>
      <c r="C121" s="63"/>
      <c r="D121" s="30"/>
      <c r="E121" s="58" t="s">
        <v>28</v>
      </c>
      <c r="F121" s="58"/>
      <c r="G121" s="58"/>
      <c r="H121" s="58"/>
      <c r="I121" s="58"/>
      <c r="J121" s="58"/>
      <c r="K121" s="58"/>
      <c r="L121" s="58"/>
      <c r="M121" s="58"/>
      <c r="N121" s="58"/>
      <c r="O121" s="58"/>
      <c r="P121" s="27"/>
      <c r="Q121" s="25"/>
      <c r="R121" s="28"/>
      <c r="S121" s="28"/>
    </row>
    <row r="122" spans="1:19" s="29" customFormat="1" ht="21" customHeight="1" x14ac:dyDescent="0.25">
      <c r="A122" s="25"/>
      <c r="B122" s="25"/>
      <c r="C122" s="63"/>
      <c r="D122" s="30"/>
      <c r="E122" s="58" t="s">
        <v>29</v>
      </c>
      <c r="F122" s="58"/>
      <c r="G122" s="58"/>
      <c r="H122" s="58"/>
      <c r="I122" s="58"/>
      <c r="J122" s="58"/>
      <c r="K122" s="58"/>
      <c r="L122" s="58"/>
      <c r="M122" s="58"/>
      <c r="N122" s="58"/>
      <c r="O122" s="58"/>
      <c r="P122" s="27"/>
      <c r="Q122" s="25"/>
      <c r="R122" s="28"/>
      <c r="S122" s="28"/>
    </row>
    <row r="123" spans="1:19" s="29" customFormat="1" ht="21" customHeight="1" x14ac:dyDescent="0.25">
      <c r="A123" s="25"/>
      <c r="B123" s="25"/>
      <c r="C123" s="63"/>
      <c r="D123" s="30"/>
      <c r="E123" s="58" t="s">
        <v>30</v>
      </c>
      <c r="F123" s="58"/>
      <c r="G123" s="58"/>
      <c r="H123" s="58"/>
      <c r="I123" s="58"/>
      <c r="J123" s="58"/>
      <c r="K123" s="58"/>
      <c r="L123" s="58"/>
      <c r="M123" s="58"/>
      <c r="N123" s="58"/>
      <c r="O123" s="58"/>
      <c r="P123" s="27"/>
      <c r="Q123" s="25"/>
      <c r="R123" s="28"/>
      <c r="S123" s="28"/>
    </row>
    <row r="124" spans="1:19" s="29" customFormat="1" ht="21" customHeight="1" x14ac:dyDescent="0.25">
      <c r="A124" s="25"/>
      <c r="B124" s="25"/>
      <c r="C124" s="63"/>
      <c r="D124" s="30"/>
      <c r="E124" s="58" t="s">
        <v>31</v>
      </c>
      <c r="F124" s="58"/>
      <c r="G124" s="58"/>
      <c r="H124" s="58"/>
      <c r="I124" s="58"/>
      <c r="J124" s="58"/>
      <c r="K124" s="58"/>
      <c r="L124" s="58"/>
      <c r="M124" s="58"/>
      <c r="N124" s="58"/>
      <c r="O124" s="58"/>
      <c r="P124" s="27"/>
      <c r="Q124" s="25"/>
      <c r="R124" s="28"/>
      <c r="S124" s="28"/>
    </row>
    <row r="125" spans="1:19" s="29" customFormat="1" ht="21" customHeight="1" x14ac:dyDescent="0.25">
      <c r="A125" s="25"/>
      <c r="B125" s="25"/>
      <c r="C125" s="63"/>
      <c r="D125" s="30"/>
      <c r="E125" s="58" t="s">
        <v>32</v>
      </c>
      <c r="F125" s="58">
        <f>SUBTOTAL(109,November[Week 1])</f>
        <v>0</v>
      </c>
      <c r="G125" s="58">
        <f>SUBTOTAL(109,November[Overtime])</f>
        <v>0</v>
      </c>
      <c r="H125" s="58">
        <f>SUBTOTAL(109,November[Week 2])</f>
        <v>0</v>
      </c>
      <c r="I125" s="58">
        <f>SUBTOTAL(109,November[[Overtime ]])</f>
        <v>0</v>
      </c>
      <c r="J125" s="58">
        <f>SUBTOTAL(109,November[Week 3])</f>
        <v>0</v>
      </c>
      <c r="K125" s="58">
        <f>SUBTOTAL(109,November[[Overtime  ]])</f>
        <v>0</v>
      </c>
      <c r="L125" s="58">
        <f>SUBTOTAL(109,November[Week 4])</f>
        <v>0</v>
      </c>
      <c r="M125" s="58">
        <f>SUBTOTAL(109,November[[Overtime   ]])</f>
        <v>0</v>
      </c>
      <c r="N125" s="58">
        <f>SUBTOTAL(109,November[Week 5])</f>
        <v>0</v>
      </c>
      <c r="O125" s="58">
        <f>SUBTOTAL(109,November[[Overtime    ]])</f>
        <v>0</v>
      </c>
      <c r="P125" s="27"/>
      <c r="Q125" s="25"/>
      <c r="R125" s="28"/>
      <c r="S125" s="28"/>
    </row>
    <row r="126" spans="1:19" s="29" customFormat="1" ht="21" customHeight="1" x14ac:dyDescent="0.25">
      <c r="A126" s="25"/>
      <c r="B126" s="25"/>
      <c r="C126" s="63"/>
      <c r="D126" s="30"/>
      <c r="E126" s="61" t="s">
        <v>66</v>
      </c>
      <c r="F126" s="61">
        <f>SUM(November[[#Totals],[Week 1]],November[[#Totals],[Week 2]],November[[#Totals],[Week 3]],November[[#Totals],[Week 4]],November[[#Totals],[Week 5]])</f>
        <v>0</v>
      </c>
      <c r="G126" s="61" t="s">
        <v>67</v>
      </c>
      <c r="H126" s="61"/>
      <c r="I126" s="61">
        <f>SUM(November[[#Totals],[Overtime]],November[[#Totals],[Overtime ]],November[[#Totals],[Overtime  ]],November[[#Totals],[Overtime   ]],November[[#Totals],[Overtime    ]])</f>
        <v>0</v>
      </c>
      <c r="J126" s="27"/>
      <c r="K126" s="27"/>
      <c r="L126" s="27"/>
      <c r="M126" s="27"/>
      <c r="N126" s="27"/>
      <c r="O126" s="27"/>
      <c r="P126" s="27"/>
      <c r="Q126" s="25"/>
      <c r="R126" s="28"/>
      <c r="S126" s="28"/>
    </row>
    <row r="127" spans="1:19" ht="18" customHeight="1" x14ac:dyDescent="0.2">
      <c r="A127" s="9"/>
      <c r="B127" s="9"/>
      <c r="C127" s="63"/>
      <c r="D127" s="18"/>
      <c r="E127" s="35"/>
      <c r="F127" s="15"/>
      <c r="G127" s="15"/>
      <c r="H127" s="15"/>
      <c r="I127" s="15"/>
      <c r="J127" s="12"/>
      <c r="K127" s="12"/>
      <c r="L127" s="12"/>
      <c r="M127" s="12"/>
      <c r="N127" s="12"/>
      <c r="O127" s="12"/>
      <c r="P127" s="11"/>
      <c r="Q127" s="9"/>
      <c r="R127" s="4"/>
      <c r="S127" s="4"/>
    </row>
    <row r="128" spans="1:19" ht="23.1" customHeight="1" x14ac:dyDescent="0.2">
      <c r="A128" s="9"/>
      <c r="B128" s="9"/>
      <c r="C128" s="63"/>
      <c r="D128" s="18"/>
      <c r="E128" s="56" t="s">
        <v>68</v>
      </c>
      <c r="F128" s="57" t="s">
        <v>15</v>
      </c>
      <c r="G128" s="57" t="s">
        <v>16</v>
      </c>
      <c r="H128" s="57" t="s">
        <v>17</v>
      </c>
      <c r="I128" s="57" t="s">
        <v>18</v>
      </c>
      <c r="J128" s="57" t="s">
        <v>19</v>
      </c>
      <c r="K128" s="57" t="s">
        <v>20</v>
      </c>
      <c r="L128" s="57" t="s">
        <v>21</v>
      </c>
      <c r="M128" s="57" t="s">
        <v>22</v>
      </c>
      <c r="N128" s="57" t="s">
        <v>23</v>
      </c>
      <c r="O128" s="57" t="s">
        <v>24</v>
      </c>
      <c r="P128" s="11"/>
      <c r="Q128" s="9"/>
      <c r="R128" s="4"/>
      <c r="S128" s="4"/>
    </row>
    <row r="129" spans="1:19" s="29" customFormat="1" ht="21" customHeight="1" x14ac:dyDescent="0.25">
      <c r="A129" s="25"/>
      <c r="B129" s="25"/>
      <c r="C129" s="63"/>
      <c r="D129" s="30"/>
      <c r="E129" s="58" t="s">
        <v>25</v>
      </c>
      <c r="F129" s="58"/>
      <c r="G129" s="58"/>
      <c r="H129" s="58"/>
      <c r="I129" s="58"/>
      <c r="J129" s="58"/>
      <c r="K129" s="58"/>
      <c r="L129" s="58"/>
      <c r="M129" s="58"/>
      <c r="N129" s="58"/>
      <c r="O129" s="58"/>
      <c r="P129" s="27"/>
      <c r="Q129" s="25"/>
      <c r="R129" s="28"/>
      <c r="S129" s="28"/>
    </row>
    <row r="130" spans="1:19" s="29" customFormat="1" ht="21" customHeight="1" x14ac:dyDescent="0.25">
      <c r="A130" s="25"/>
      <c r="B130" s="25"/>
      <c r="C130" s="63"/>
      <c r="D130" s="30"/>
      <c r="E130" s="58" t="s">
        <v>26</v>
      </c>
      <c r="F130" s="58"/>
      <c r="G130" s="58"/>
      <c r="H130" s="58"/>
      <c r="I130" s="58"/>
      <c r="J130" s="58"/>
      <c r="K130" s="58"/>
      <c r="L130" s="58"/>
      <c r="M130" s="58"/>
      <c r="N130" s="58"/>
      <c r="O130" s="58"/>
      <c r="P130" s="27"/>
      <c r="Q130" s="25"/>
      <c r="R130" s="28"/>
      <c r="S130" s="28"/>
    </row>
    <row r="131" spans="1:19" s="29" customFormat="1" ht="21" customHeight="1" x14ac:dyDescent="0.25">
      <c r="A131" s="25"/>
      <c r="B131" s="25"/>
      <c r="C131" s="63"/>
      <c r="D131" s="30"/>
      <c r="E131" s="58" t="s">
        <v>27</v>
      </c>
      <c r="F131" s="58"/>
      <c r="G131" s="58"/>
      <c r="H131" s="58"/>
      <c r="I131" s="58"/>
      <c r="J131" s="58"/>
      <c r="K131" s="58"/>
      <c r="L131" s="58"/>
      <c r="M131" s="58"/>
      <c r="N131" s="58"/>
      <c r="O131" s="58"/>
      <c r="P131" s="27"/>
      <c r="Q131" s="25"/>
      <c r="R131" s="28"/>
      <c r="S131" s="28"/>
    </row>
    <row r="132" spans="1:19" s="29" customFormat="1" ht="21" customHeight="1" x14ac:dyDescent="0.25">
      <c r="A132" s="25"/>
      <c r="B132" s="25"/>
      <c r="C132" s="63"/>
      <c r="D132" s="30"/>
      <c r="E132" s="58" t="s">
        <v>28</v>
      </c>
      <c r="F132" s="58"/>
      <c r="G132" s="58"/>
      <c r="H132" s="58"/>
      <c r="I132" s="58"/>
      <c r="J132" s="58"/>
      <c r="K132" s="58"/>
      <c r="L132" s="58"/>
      <c r="M132" s="58"/>
      <c r="N132" s="58"/>
      <c r="O132" s="58"/>
      <c r="P132" s="27"/>
      <c r="Q132" s="25"/>
      <c r="R132" s="28"/>
      <c r="S132" s="28"/>
    </row>
    <row r="133" spans="1:19" s="29" customFormat="1" ht="21" customHeight="1" x14ac:dyDescent="0.25">
      <c r="A133" s="25"/>
      <c r="B133" s="25"/>
      <c r="C133" s="63"/>
      <c r="D133" s="30"/>
      <c r="E133" s="58" t="s">
        <v>29</v>
      </c>
      <c r="F133" s="58"/>
      <c r="G133" s="58"/>
      <c r="H133" s="58"/>
      <c r="I133" s="58"/>
      <c r="J133" s="58"/>
      <c r="K133" s="58"/>
      <c r="L133" s="58"/>
      <c r="M133" s="58"/>
      <c r="N133" s="58"/>
      <c r="O133" s="58"/>
      <c r="P133" s="27"/>
      <c r="Q133" s="25"/>
      <c r="R133" s="28"/>
      <c r="S133" s="28"/>
    </row>
    <row r="134" spans="1:19" s="29" customFormat="1" ht="21" customHeight="1" x14ac:dyDescent="0.25">
      <c r="A134" s="25"/>
      <c r="B134" s="25"/>
      <c r="C134" s="63"/>
      <c r="D134" s="30"/>
      <c r="E134" s="58" t="s">
        <v>30</v>
      </c>
      <c r="F134" s="58"/>
      <c r="G134" s="58"/>
      <c r="H134" s="58"/>
      <c r="I134" s="58"/>
      <c r="J134" s="58"/>
      <c r="K134" s="58"/>
      <c r="L134" s="58"/>
      <c r="M134" s="58"/>
      <c r="N134" s="58"/>
      <c r="O134" s="58"/>
      <c r="P134" s="27"/>
      <c r="Q134" s="25"/>
      <c r="R134" s="28"/>
      <c r="S134" s="28"/>
    </row>
    <row r="135" spans="1:19" s="29" customFormat="1" ht="21" customHeight="1" x14ac:dyDescent="0.25">
      <c r="A135" s="25"/>
      <c r="B135" s="25"/>
      <c r="C135" s="63"/>
      <c r="D135" s="30"/>
      <c r="E135" s="58" t="s">
        <v>31</v>
      </c>
      <c r="F135" s="58"/>
      <c r="G135" s="58"/>
      <c r="H135" s="58"/>
      <c r="I135" s="58"/>
      <c r="J135" s="58"/>
      <c r="K135" s="58"/>
      <c r="L135" s="58"/>
      <c r="M135" s="58"/>
      <c r="N135" s="58"/>
      <c r="O135" s="58"/>
      <c r="P135" s="27"/>
      <c r="Q135" s="25"/>
      <c r="R135" s="28"/>
      <c r="S135" s="28"/>
    </row>
    <row r="136" spans="1:19" s="29" customFormat="1" ht="21" customHeight="1" x14ac:dyDescent="0.25">
      <c r="A136" s="25"/>
      <c r="B136" s="25"/>
      <c r="C136" s="63"/>
      <c r="D136" s="30"/>
      <c r="E136" s="58" t="s">
        <v>32</v>
      </c>
      <c r="F136" s="58">
        <f>SUBTOTAL(109,December[Week 1])</f>
        <v>0</v>
      </c>
      <c r="G136" s="58">
        <f>SUBTOTAL(109,December[Overtime])</f>
        <v>0</v>
      </c>
      <c r="H136" s="58">
        <f>SUBTOTAL(105,December[Week 2])</f>
        <v>0</v>
      </c>
      <c r="I136" s="58">
        <f>SUBTOTAL(109,December[[Overtime ]])</f>
        <v>0</v>
      </c>
      <c r="J136" s="58">
        <f>SUBTOTAL(109,December[Week 3])</f>
        <v>0</v>
      </c>
      <c r="K136" s="58">
        <f>SUBTOTAL(109,December[[Overtime  ]])</f>
        <v>0</v>
      </c>
      <c r="L136" s="58">
        <f>SUBTOTAL(109,December[Week 4])</f>
        <v>0</v>
      </c>
      <c r="M136" s="58">
        <f>SUBTOTAL(109,December[[Overtime   ]])</f>
        <v>0</v>
      </c>
      <c r="N136" s="58">
        <f>SUBTOTAL(109,December[Week 5])</f>
        <v>0</v>
      </c>
      <c r="O136" s="58">
        <f>SUBTOTAL(109,December[[Overtime    ]])</f>
        <v>0</v>
      </c>
      <c r="P136" s="27"/>
      <c r="Q136" s="25"/>
      <c r="R136" s="28"/>
      <c r="S136" s="28"/>
    </row>
    <row r="137" spans="1:19" s="29" customFormat="1" ht="21" customHeight="1" x14ac:dyDescent="0.25">
      <c r="A137" s="25"/>
      <c r="B137" s="25"/>
      <c r="C137" s="63"/>
      <c r="D137" s="30"/>
      <c r="E137" s="61" t="s">
        <v>69</v>
      </c>
      <c r="F137" s="61">
        <f>SUM(December[[#Totals],[Week 1]],December[[#Totals],[Week 2]],December[[#Totals],[Week 3]],December[[#Totals],[Week 4]],December[[#Totals],[Week 5]])</f>
        <v>0</v>
      </c>
      <c r="G137" s="61" t="s">
        <v>70</v>
      </c>
      <c r="H137" s="61"/>
      <c r="I137" s="61">
        <f>SUM(December[[#Totals],[Overtime]],December[[#Totals],[Overtime ]],December[[#Totals],[Overtime  ]],December[[#Totals],[Overtime   ]],December[[#Totals],[Overtime    ]])</f>
        <v>0</v>
      </c>
      <c r="J137" s="27"/>
      <c r="K137" s="27"/>
      <c r="L137" s="27"/>
      <c r="M137" s="27"/>
      <c r="N137" s="27"/>
      <c r="O137" s="27"/>
      <c r="P137" s="27"/>
      <c r="Q137" s="25"/>
      <c r="R137" s="28"/>
      <c r="S137" s="28"/>
    </row>
    <row r="138" spans="1:19" x14ac:dyDescent="0.2">
      <c r="A138" s="9"/>
      <c r="B138" s="9"/>
      <c r="C138" s="9"/>
      <c r="D138" s="9"/>
      <c r="E138" s="12"/>
      <c r="F138" s="12"/>
      <c r="G138" s="12"/>
      <c r="H138" s="12"/>
      <c r="I138" s="12"/>
      <c r="J138" s="12"/>
      <c r="K138" s="12"/>
      <c r="L138" s="12"/>
      <c r="M138" s="12"/>
      <c r="N138" s="12"/>
      <c r="O138" s="12"/>
      <c r="P138" s="11"/>
      <c r="Q138" s="9"/>
      <c r="R138" s="4"/>
      <c r="S138" s="4"/>
    </row>
    <row r="139" spans="1:19" x14ac:dyDescent="0.2">
      <c r="A139" s="9"/>
      <c r="B139" s="9"/>
      <c r="C139" s="9"/>
      <c r="D139" s="9"/>
      <c r="E139" s="12"/>
      <c r="F139" s="12"/>
      <c r="G139" s="12"/>
      <c r="H139" s="12"/>
      <c r="I139" s="12"/>
      <c r="J139" s="12"/>
      <c r="K139" s="12"/>
      <c r="L139" s="12"/>
      <c r="M139" s="12"/>
      <c r="N139" s="12"/>
      <c r="O139" s="12"/>
      <c r="P139" s="11"/>
      <c r="Q139" s="9"/>
      <c r="R139" s="4"/>
      <c r="S139" s="4"/>
    </row>
    <row r="140" spans="1:19" ht="8.1" customHeight="1" x14ac:dyDescent="0.2">
      <c r="A140" s="4"/>
      <c r="B140" s="4"/>
      <c r="C140" s="4"/>
      <c r="D140" s="4"/>
      <c r="E140" s="5"/>
      <c r="F140" s="5"/>
      <c r="G140" s="5"/>
      <c r="H140" s="5"/>
      <c r="I140" s="5"/>
      <c r="J140" s="5"/>
      <c r="K140" s="5"/>
      <c r="L140" s="5"/>
      <c r="M140" s="5"/>
      <c r="N140" s="5"/>
      <c r="O140" s="5"/>
      <c r="P140" s="4"/>
      <c r="Q140" s="4"/>
      <c r="R140" s="4"/>
      <c r="S140" s="4"/>
    </row>
    <row r="141" spans="1:19" x14ac:dyDescent="0.2">
      <c r="A141" s="4"/>
      <c r="B141" s="4"/>
      <c r="C141" s="4"/>
      <c r="D141" s="4"/>
      <c r="E141" s="5"/>
      <c r="F141" s="5"/>
      <c r="G141" s="5"/>
      <c r="H141" s="5"/>
      <c r="I141" s="5"/>
      <c r="J141" s="5"/>
      <c r="K141" s="5"/>
      <c r="L141" s="5"/>
      <c r="M141" s="5"/>
      <c r="N141" s="5"/>
      <c r="O141" s="5"/>
      <c r="P141" s="4"/>
      <c r="Q141" s="4"/>
      <c r="R141" s="4"/>
      <c r="S141" s="4"/>
    </row>
    <row r="142" spans="1:19" x14ac:dyDescent="0.2">
      <c r="A142" s="4"/>
      <c r="B142" s="4"/>
      <c r="C142" s="4"/>
      <c r="D142" s="4"/>
      <c r="E142" s="5"/>
      <c r="F142" s="5"/>
      <c r="G142" s="5"/>
      <c r="H142" s="5"/>
      <c r="I142" s="5"/>
      <c r="J142" s="5"/>
      <c r="K142" s="5"/>
      <c r="L142" s="5"/>
      <c r="M142" s="5"/>
      <c r="N142" s="5"/>
      <c r="O142" s="5"/>
      <c r="P142" s="4"/>
      <c r="Q142" s="4"/>
      <c r="R142" s="4"/>
      <c r="S142" s="4"/>
    </row>
    <row r="143" spans="1:19" x14ac:dyDescent="0.2">
      <c r="A143" s="4"/>
      <c r="B143" s="4"/>
      <c r="C143" s="4"/>
      <c r="D143" s="4"/>
      <c r="E143" s="5"/>
      <c r="F143" s="5"/>
      <c r="G143" s="5"/>
      <c r="H143" s="5"/>
      <c r="I143" s="5"/>
      <c r="J143" s="5"/>
      <c r="K143" s="5"/>
      <c r="L143" s="5"/>
      <c r="M143" s="5"/>
      <c r="N143" s="5"/>
      <c r="O143" s="5"/>
      <c r="P143" s="4"/>
      <c r="Q143" s="4"/>
      <c r="R143" s="4"/>
      <c r="S143" s="4"/>
    </row>
    <row r="144" spans="1:19" x14ac:dyDescent="0.2">
      <c r="A144" s="4"/>
      <c r="B144" s="4"/>
      <c r="C144" s="4"/>
      <c r="D144" s="4"/>
      <c r="E144" s="5"/>
      <c r="F144" s="5"/>
      <c r="G144" s="5"/>
      <c r="H144" s="5"/>
      <c r="I144" s="5"/>
      <c r="J144" s="5"/>
      <c r="K144" s="5"/>
      <c r="L144" s="5"/>
      <c r="M144" s="5"/>
      <c r="N144" s="5"/>
      <c r="O144" s="5"/>
      <c r="P144" s="4"/>
      <c r="Q144" s="4"/>
      <c r="R144" s="4"/>
      <c r="S144" s="4"/>
    </row>
    <row r="145" spans="1:19" x14ac:dyDescent="0.2">
      <c r="A145" s="4"/>
      <c r="B145" s="4"/>
      <c r="C145" s="4"/>
      <c r="D145" s="4"/>
      <c r="E145" s="5"/>
      <c r="F145" s="5"/>
      <c r="G145" s="5"/>
      <c r="H145" s="5"/>
      <c r="I145" s="5"/>
      <c r="J145" s="5"/>
      <c r="K145" s="5"/>
      <c r="L145" s="5"/>
      <c r="M145" s="5"/>
      <c r="N145" s="5"/>
      <c r="O145" s="5"/>
      <c r="P145" s="4"/>
      <c r="Q145" s="4"/>
      <c r="R145" s="4"/>
      <c r="S145" s="4"/>
    </row>
    <row r="146" spans="1:19" x14ac:dyDescent="0.2">
      <c r="A146" s="4"/>
      <c r="B146" s="4"/>
      <c r="C146" s="4"/>
      <c r="D146" s="4"/>
      <c r="E146" s="5"/>
      <c r="F146" s="5"/>
      <c r="G146" s="5"/>
      <c r="H146" s="5"/>
      <c r="I146" s="5"/>
      <c r="J146" s="5"/>
      <c r="K146" s="5"/>
      <c r="L146" s="5"/>
      <c r="M146" s="5"/>
      <c r="N146" s="5"/>
      <c r="O146" s="5"/>
      <c r="P146" s="4"/>
      <c r="Q146" s="4"/>
      <c r="R146" s="4"/>
      <c r="S146" s="4"/>
    </row>
    <row r="147" spans="1:19" x14ac:dyDescent="0.2">
      <c r="A147" s="4"/>
      <c r="B147" s="4"/>
      <c r="C147" s="4"/>
      <c r="D147" s="4"/>
      <c r="E147" s="5"/>
      <c r="F147" s="5"/>
      <c r="G147" s="5"/>
      <c r="H147" s="5"/>
      <c r="I147" s="5"/>
      <c r="J147" s="5"/>
      <c r="K147" s="5"/>
      <c r="L147" s="5"/>
      <c r="M147" s="5"/>
      <c r="N147" s="5"/>
      <c r="O147" s="5"/>
      <c r="P147" s="4"/>
      <c r="Q147" s="4"/>
      <c r="R147" s="4"/>
      <c r="S147" s="4"/>
    </row>
    <row r="148" spans="1:19" x14ac:dyDescent="0.2">
      <c r="A148" s="4"/>
      <c r="B148" s="4"/>
      <c r="C148" s="4"/>
      <c r="D148" s="4"/>
      <c r="E148" s="5"/>
      <c r="F148" s="5"/>
      <c r="G148" s="5"/>
      <c r="H148" s="5"/>
      <c r="I148" s="5"/>
      <c r="J148" s="5"/>
      <c r="K148" s="5"/>
      <c r="L148" s="5"/>
      <c r="M148" s="5"/>
      <c r="N148" s="5"/>
      <c r="O148" s="5"/>
      <c r="P148" s="4"/>
      <c r="Q148" s="4"/>
      <c r="R148" s="4"/>
      <c r="S148" s="4"/>
    </row>
    <row r="149" spans="1:19" x14ac:dyDescent="0.2">
      <c r="A149" s="4"/>
      <c r="B149" s="4"/>
      <c r="C149" s="4"/>
      <c r="D149" s="4"/>
      <c r="E149" s="5"/>
      <c r="F149" s="5"/>
      <c r="G149" s="5"/>
      <c r="H149" s="5"/>
      <c r="I149" s="5"/>
      <c r="J149" s="5"/>
      <c r="K149" s="5"/>
      <c r="L149" s="5"/>
      <c r="M149" s="5"/>
      <c r="N149" s="5"/>
      <c r="O149" s="5"/>
      <c r="P149" s="4"/>
      <c r="Q149" s="4"/>
      <c r="R149" s="4"/>
      <c r="S149" s="4"/>
    </row>
    <row r="150" spans="1:19" x14ac:dyDescent="0.2">
      <c r="A150" s="4"/>
      <c r="B150" s="4"/>
      <c r="C150" s="4"/>
      <c r="D150" s="4"/>
      <c r="E150" s="5"/>
      <c r="F150" s="5"/>
      <c r="G150" s="5"/>
      <c r="H150" s="5"/>
      <c r="I150" s="5"/>
      <c r="J150" s="5"/>
      <c r="K150" s="5"/>
      <c r="L150" s="5"/>
      <c r="M150" s="5"/>
      <c r="N150" s="5"/>
      <c r="O150" s="5"/>
      <c r="P150" s="4"/>
      <c r="Q150" s="4"/>
      <c r="R150" s="4"/>
      <c r="S150" s="4"/>
    </row>
    <row r="151" spans="1:19" x14ac:dyDescent="0.2">
      <c r="A151" s="4"/>
      <c r="B151" s="4"/>
    </row>
    <row r="152" spans="1:19" x14ac:dyDescent="0.2">
      <c r="A152" s="4"/>
      <c r="B152" s="4"/>
    </row>
  </sheetData>
  <mergeCells count="6">
    <mergeCell ref="A1:Q1"/>
    <mergeCell ref="C106:C137"/>
    <mergeCell ref="C7:C38"/>
    <mergeCell ref="C40:C71"/>
    <mergeCell ref="C73:C104"/>
    <mergeCell ref="J3:O3"/>
  </mergeCells>
  <phoneticPr fontId="1" type="noConversion"/>
  <dataValidations count="96">
    <dataValidation allowBlank="1" showInputMessage="1" showErrorMessage="1" prompt="Enter Employee Name in cell at right" sqref="E3" xr:uid="{F7B7EF55-582F-4C4D-9A62-354DFE777B94}"/>
    <dataValidation allowBlank="1" showInputMessage="1" showErrorMessage="1" prompt="Enter Manager Name in cell at right" sqref="E5" xr:uid="{471BAFC4-A418-4ABA-ACCB-D6A76C366648}"/>
    <dataValidation allowBlank="1" showInputMessage="1" showErrorMessage="1" prompt="Enter E-mail address in cell at right" sqref="G3" xr:uid="{00B49A14-EE42-4415-B8EB-F9B321014A3B}"/>
    <dataValidation allowBlank="1" showInputMessage="1" showErrorMessage="1" prompt="Enter E-mail address in this cell" sqref="H3" xr:uid="{FC208F52-B75E-4F8D-8F11-BE3701E9A02D}"/>
    <dataValidation allowBlank="1" showInputMessage="1" showErrorMessage="1" prompt="Enter Phone number in cell at right" sqref="G5" xr:uid="{3A37FA30-7392-47E7-8CD3-6014F95A5F08}"/>
    <dataValidation allowBlank="1" showInputMessage="1" showErrorMessage="1" prompt="Enter Phone number in this cell" sqref="H5" xr:uid="{318EF787-546B-4437-87F9-642CAB6E66C3}"/>
    <dataValidation allowBlank="1" showInputMessage="1" showErrorMessage="1" prompt="Regular hours are auto calculated in cell at right" sqref="J5" xr:uid="{C1D830A9-9561-4128-B01B-184FED94376C}"/>
    <dataValidation allowBlank="1" showInputMessage="1" showErrorMessage="1" prompt="Regular hours are auto calculated in this cell" sqref="K5" xr:uid="{508F3EFA-F204-4BDD-A7CD-644A003EF6AE}"/>
    <dataValidation allowBlank="1" showInputMessage="1" showErrorMessage="1" prompt="Overtime hours are auto calculated in cell at right" sqref="L5" xr:uid="{AF95D72B-EE62-4FFD-82D9-F73D35354A6D}"/>
    <dataValidation allowBlank="1" showInputMessage="1" showErrorMessage="1" prompt="Overtime hours are auto calculated in this cell" sqref="M5" xr:uid="{95E16563-CB18-4727-A740-957FB785B736}"/>
    <dataValidation allowBlank="1" showInputMessage="1" showErrorMessage="1" prompt="Total hours are auto calculated in cell at right" sqref="N5" xr:uid="{B57C2F5A-16B4-4F6D-BFD0-5E778D44FC0D}"/>
    <dataValidation allowBlank="1" showInputMessage="1" showErrorMessage="1" prompt="Total hours are auto calculated in this cell. Enter regular and overtime hours for each weekday of January in table starting in cell E7" sqref="O5" xr:uid="{CF9584C2-954E-4EC6-B12D-333CC37B4C46}"/>
    <dataValidation allowBlank="1" showInputMessage="1" showErrorMessage="1" prompt="Weekdays are in this column for this month" sqref="E7 E18 E29 E51 E62 E73 E84 E95 E106 E117 E128 E40" xr:uid="{B193B076-71B6-44C4-94DD-7153FE2B08F5}"/>
    <dataValidation allowBlank="1" showInputMessage="1" showErrorMessage="1" prompt="Enter Week 1 regular hours in this column under this heading" sqref="F7 F18 F29 F128 F117 F106 F95 F84 F73 F62 F51 F40" xr:uid="{FEB0F270-9C6E-4CC7-9588-7300CA1733F9}"/>
    <dataValidation allowBlank="1" showInputMessage="1" showErrorMessage="1" prompt="Enter Overtime hours in this column under this heading" sqref="G7 G18 G29 I18 I29 I7 K7 K18 K29 M7 M18 M29 G40 I40 K40 M40 I117 G51 I51 K51 M51 M128 G62 I62 K62 M62 K128 G73 I73 K73 M73 I128 G84 I84 K84 M84 G128 G95 I95 K95 M95 K117 G106 I106 K106 M106 M117 G117" xr:uid="{89C24187-6D2F-4454-A7F1-D2501C8BE518}"/>
    <dataValidation allowBlank="1" showInputMessage="1" showErrorMessage="1" prompt="Enter Week 2 regular hours in this column under this heading" sqref="H7 H18 H29 H128 H117 H106 H95 H84 H73 H62 H51 H40" xr:uid="{EFEE4396-3FFA-47C0-B9B2-79D9826A12A5}"/>
    <dataValidation allowBlank="1" showInputMessage="1" showErrorMessage="1" prompt="Enter Week 3 regular hours in this column under this heading" sqref="J7 J18 J29 J40 J51 J62 J73 J84 J95 J106 J117 J128" xr:uid="{8263326F-611A-49CF-B15D-2C959E4FED9A}"/>
    <dataValidation allowBlank="1" showInputMessage="1" showErrorMessage="1" prompt="Enter Week 4 regular hours in this column under this heading" sqref="L7 L18 L29 L128 L117 L106 L95 L84 L73 L62 L51 L40" xr:uid="{243B70C2-DC9B-4710-87EA-CA06E64AE54D}"/>
    <dataValidation allowBlank="1" showInputMessage="1" showErrorMessage="1" prompt="Enter Week 5 regular hours in this column under this heading" sqref="N7 N18 N29 N40 N51 N62 N73 N84 N95 N106 N117 N128" xr:uid="{2109152B-A59E-4B9A-B80D-825E5D0579D6}"/>
    <dataValidation allowBlank="1" showInputMessage="1" showErrorMessage="1" prompt="Enter Overtime hours in this column under this heading. Total weekly hours are auto calculated at the table-end, January Total Regular Hours in cell C16 and Overtime in cell F16" sqref="O7" xr:uid="{558CB277-4660-49CB-A0F9-698EC0428B79}"/>
    <dataValidation allowBlank="1" showInputMessage="1" showErrorMessage="1" prompt="Enter Employee Name in this cell" sqref="F3" xr:uid="{7775C416-4F94-4F71-85B3-6ED783E52778}"/>
    <dataValidation allowBlank="1" showInputMessage="1" showErrorMessage="1" prompt="Enter Manager Name in this cell" sqref="F5" xr:uid="{E4E97867-9EBD-4225-9FAB-A0AA8675700D}"/>
    <dataValidation allowBlank="1" showInputMessage="1" showErrorMessage="1" prompt="January Total Regular Hours are auto calculated in cell at right" sqref="E16" xr:uid="{ADAC1A60-2924-4D57-B4C0-354C61C1968A}"/>
    <dataValidation allowBlank="1" showInputMessage="1" showErrorMessage="1" prompt="January Total Regular Hours are auto calculated in this cell" sqref="F16" xr:uid="{5A658DF4-0C96-44A8-8C2B-2F91C5610318}"/>
    <dataValidation allowBlank="1" showInputMessage="1" showErrorMessage="1" prompt="January Total Overtime Hours are auto calculated in cell at right" sqref="G16" xr:uid="{5C6F5BFE-BF82-4DAA-8A9F-A701DC72629D}"/>
    <dataValidation allowBlank="1" showInputMessage="1" showErrorMessage="1" prompt="January Total Overtime Hours are auto calculated in this cell" sqref="I16" xr:uid="{91214FA9-C46B-4964-A71C-85E717251440}"/>
    <dataValidation allowBlank="1" showInputMessage="1" showErrorMessage="1" prompt="Enter February hours in table below" sqref="E17" xr:uid="{587E1BCD-A91B-4B44-8764-7E5FF09C2E8D}"/>
    <dataValidation allowBlank="1" showInputMessage="1" showErrorMessage="1" prompt="Enter Overtime hours in this column under this heading. Total weekly hours are auto calculated at the table-end, February Total Regular Hours in cell C27 and Overtime in cell F27" sqref="O18" xr:uid="{97DF7ABA-04B3-4AD9-B188-CE9A51929801}"/>
    <dataValidation allowBlank="1" showInputMessage="1" showErrorMessage="1" prompt="February Total Regular Hours are auto calculated in cell at right" sqref="E27" xr:uid="{FB96BA12-5996-4B5C-BEDF-B142E8D7289C}"/>
    <dataValidation allowBlank="1" showInputMessage="1" showErrorMessage="1" prompt="February Total Regular Hours are auto calculated in this cell" sqref="F27" xr:uid="{4DB41452-6E14-439C-9428-C6D5FB662F7B}"/>
    <dataValidation allowBlank="1" showInputMessage="1" showErrorMessage="1" prompt="February Total Overtime Hours are auto calculated in cell at right" sqref="G27" xr:uid="{47AC1D0F-0842-447C-8891-B70F608A3192}"/>
    <dataValidation allowBlank="1" showInputMessage="1" showErrorMessage="1" prompt="February Total Overtime Hours are auto calculated in this cell" sqref="I27" xr:uid="{6B0521E9-411A-44B0-B20D-89390FE6B236}"/>
    <dataValidation allowBlank="1" showInputMessage="1" showErrorMessage="1" prompt="Enter March hours in table below" sqref="E28" xr:uid="{5B61CCD7-E4FD-4F8A-8009-B19AD25727CF}"/>
    <dataValidation allowBlank="1" showInputMessage="1" showErrorMessage="1" prompt="March Total Regular Hours are auto calculated in cell at right" sqref="E38" xr:uid="{483A3EEC-106B-4207-9EBC-D207B6366ED6}"/>
    <dataValidation allowBlank="1" showInputMessage="1" showErrorMessage="1" prompt="March Total Regular Hours are auto calculated in this cell" sqref="F38" xr:uid="{140C96FB-D534-4BE0-8BD7-57942DCEB1CD}"/>
    <dataValidation allowBlank="1" showInputMessage="1" showErrorMessage="1" prompt="March Total Overtime Hours are auto calculated in cell at right" sqref="G38" xr:uid="{5BA6D684-6BF8-417F-9EA7-378B916CD471}"/>
    <dataValidation allowBlank="1" showInputMessage="1" showErrorMessage="1" prompt="March Total Overtime Hours are auto calculated in this cell" sqref="I38" xr:uid="{66CCA326-D43D-4388-B3F8-EC5F6C3F7ED3}"/>
    <dataValidation allowBlank="1" showInputMessage="1" showErrorMessage="1" prompt="Enter regular and overtime hours for each weekday in tables named April, May, and June. Label is in cell below" sqref="E39" xr:uid="{99A3A9E0-2452-4821-AA8A-4935F3180F50}"/>
    <dataValidation allowBlank="1" showInputMessage="1" showErrorMessage="1" prompt="Enter Overtime hours in this column under this heading. Total weekly hours are auto calculated at the table-end, April Total Regular Hours in cell C50, and Overtime in cell F50" sqref="O40" xr:uid="{4BF4F54D-BE6C-4EF0-AE54-5ABC8F25E24A}"/>
    <dataValidation allowBlank="1" showInputMessage="1" showErrorMessage="1" prompt="Enter Overtime hours in this column under this heading. Total weekly hours are auto calculated at the table-end, March Total Regular Hours in cell C38 and Overtime in cell F38" sqref="O29" xr:uid="{9369791E-9EB7-47F3-B9BF-1C99314DB877}"/>
    <dataValidation allowBlank="1" showInputMessage="1" showErrorMessage="1" prompt="April Total Regular Hours are auto calculated in cell at right" sqref="E49" xr:uid="{4759C781-2DF6-409D-B3D1-FB39ACC65CA8}"/>
    <dataValidation allowBlank="1" showInputMessage="1" showErrorMessage="1" prompt="April Total Regular Hours are auto calculated in this cell" sqref="F49" xr:uid="{8BD7DD9B-6B1D-48D4-AFC0-C90EEB1A52C3}"/>
    <dataValidation allowBlank="1" showInputMessage="1" showErrorMessage="1" prompt="April Total Overtime Hours are auto calculated in cell at right" sqref="G49" xr:uid="{69C459E7-38E7-40CF-9545-6CF873D49390}"/>
    <dataValidation allowBlank="1" showInputMessage="1" showErrorMessage="1" prompt="April Total Overtime Hours are auto calculated in this cell" sqref="I49" xr:uid="{68F6E314-2A80-49CF-A8E9-AF4DA677AABE}"/>
    <dataValidation allowBlank="1" showInputMessage="1" showErrorMessage="1" prompt="Enter May hours in table below" sqref="E50" xr:uid="{5BE72737-D356-4807-9A73-8BCFB51F7FE0}"/>
    <dataValidation allowBlank="1" showInputMessage="1" showErrorMessage="1" prompt="Enter Overtime hours in this column under this heading. Total weekly hours are auto calculated at the table-end, May Total Regular Hours in cell C61, and Overtime in cell F61" sqref="O51" xr:uid="{918830A5-A8F0-4419-B501-7FAF6B8DDF34}"/>
    <dataValidation allowBlank="1" showInputMessage="1" showErrorMessage="1" prompt="May Total Regular Hours are auto calculated in cell at right" sqref="E60" xr:uid="{763D26AC-B6CF-4D0A-90BE-B9D866F9337D}"/>
    <dataValidation allowBlank="1" showInputMessage="1" showErrorMessage="1" prompt="May Total Regular Hours are auto calculated in this cell" sqref="F60" xr:uid="{3A642F60-A7B5-4DA1-8802-58365AAD4B7C}"/>
    <dataValidation allowBlank="1" showInputMessage="1" showErrorMessage="1" prompt="May Total Overtime Hours are auto calculated in cell at right" sqref="G60" xr:uid="{05AA4620-F7FC-4D15-BC66-FCC3ABBF7172}"/>
    <dataValidation allowBlank="1" showInputMessage="1" showErrorMessage="1" prompt="May Total Overtime Hours are auto calculated in this cell" sqref="I60" xr:uid="{CA2769A7-35A0-4823-9E36-530511CA8632}"/>
    <dataValidation allowBlank="1" showInputMessage="1" showErrorMessage="1" prompt="Enter June hours in table below" sqref="E61" xr:uid="{476061DB-5C96-4CD5-8AA9-6035D7644F11}"/>
    <dataValidation allowBlank="1" showInputMessage="1" showErrorMessage="1" prompt="Enter Overtime hours in this column under this heading. Total weekly hours are auto calculated at the table-end, June Total Regular Hours in C72, and Overtime in cell F72" sqref="O62" xr:uid="{EF7E224F-0379-4030-8466-39678F31BD99}"/>
    <dataValidation allowBlank="1" showInputMessage="1" showErrorMessage="1" prompt="June Total Regular Hours are auto calculated in cell at right" sqref="E71" xr:uid="{20F6C848-A135-4191-BFFC-3D55F68EBB21}"/>
    <dataValidation allowBlank="1" showInputMessage="1" showErrorMessage="1" prompt="June Total Regular Hours are auto calculated in this cell" sqref="F71" xr:uid="{A8D43E79-3AD4-4891-916A-30CB0F8F446C}"/>
    <dataValidation allowBlank="1" showInputMessage="1" showErrorMessage="1" prompt="June Total Overtime Hours are auto calculated in cell at right" sqref="G71" xr:uid="{7CF9028A-E5D6-4A82-AFF2-6A688A03A112}"/>
    <dataValidation allowBlank="1" showInputMessage="1" showErrorMessage="1" prompt="June Total Overtime Hours are auto calculated in this cell" sqref="I71" xr:uid="{B9E77D76-BCD1-4BC7-AD18-E08D9A5807CE}"/>
    <dataValidation allowBlank="1" showInputMessage="1" showErrorMessage="1" prompt="Enter regular and overtime hours for each weekday in tables named July, August, and September" sqref="E72" xr:uid="{93F10E81-92F2-44B2-B466-4F8A19F5E5B4}"/>
    <dataValidation allowBlank="1" showInputMessage="1" showErrorMessage="1" prompt="Enter Overtime hours in this column under this heading. Total weekly hours are auto calculated at the table-end, July Total Regular Hours in C84, and Overtime in F84 " sqref="O73" xr:uid="{B138E641-E494-4FCC-B9EA-AE324B7DD144}"/>
    <dataValidation allowBlank="1" showInputMessage="1" showErrorMessage="1" prompt="July Total Regular Hours are auto calculated in cell at right" sqref="E82" xr:uid="{CEE544C6-F9D2-498F-89A8-E7C35701FBDC}"/>
    <dataValidation allowBlank="1" showInputMessage="1" showErrorMessage="1" prompt="July Total Regular Hours are auto calculated in this cell" sqref="F82" xr:uid="{18A78BC7-6B68-4074-AF1F-F2E94C047026}"/>
    <dataValidation allowBlank="1" showInputMessage="1" showErrorMessage="1" prompt="July Total Overtime Hours are auto calculated in cell at right" sqref="G82" xr:uid="{57F2C575-5637-487B-8033-ACB354D1C99C}"/>
    <dataValidation allowBlank="1" showInputMessage="1" showErrorMessage="1" prompt="July Total Overtime Hours are auto calculated in this cell" sqref="I82" xr:uid="{713B0F29-1327-42D6-A6D3-FE7E63ABD868}"/>
    <dataValidation allowBlank="1" showInputMessage="1" showErrorMessage="1" prompt="Enter August hours in table below" sqref="E83" xr:uid="{01BA4452-74AC-4C85-8785-CFA3D7A5C50D}"/>
    <dataValidation allowBlank="1" showInputMessage="1" showErrorMessage="1" prompt="Enter Overtime hours in this column under this heading. Total weekly hours are auto calculated at the table-end, August Total Regular Hours in C95, and Overtime in F95" sqref="O84" xr:uid="{0E64F5E2-6384-45E7-A91D-1F140BA1AF48}"/>
    <dataValidation allowBlank="1" showInputMessage="1" showErrorMessage="1" prompt="August Total Regular Hours are auto calculated in cell at right" sqref="E93" xr:uid="{B61FC3A8-3F75-4875-8075-FA094227E5A5}"/>
    <dataValidation allowBlank="1" showInputMessage="1" showErrorMessage="1" prompt="August Total Regular Hours are auto calculated in this cell" sqref="F93" xr:uid="{563A5140-E9DE-42D9-A5B1-9860118B4817}"/>
    <dataValidation allowBlank="1" showInputMessage="1" showErrorMessage="1" prompt="August Total Overtime Hours are auto calculated in cell at right" sqref="G93" xr:uid="{2F837AC5-5CD7-47A2-B4B7-F187D92798ED}"/>
    <dataValidation allowBlank="1" showInputMessage="1" showErrorMessage="1" prompt="August Total Overtime Hours are auto calculated in this cell" sqref="I93" xr:uid="{748C1052-55AB-4205-94DE-1F5D773CE758}"/>
    <dataValidation allowBlank="1" showInputMessage="1" showErrorMessage="1" prompt="Enter September hours in cells table below" sqref="E94" xr:uid="{CE706069-A9AA-4948-9D05-2847BEFE8D29}"/>
    <dataValidation allowBlank="1" showInputMessage="1" showErrorMessage="1" prompt="Enter Overtime hours in this column under this heading. Total weekly hours are auto calculated at the table-end, September Total Regular Hours in C106, and Overtime in F106" sqref="O95" xr:uid="{B577EB21-7DA5-4024-A65B-002074A5D439}"/>
    <dataValidation allowBlank="1" showInputMessage="1" showErrorMessage="1" prompt="September Total Regular Hours are auto calculated in cell at right" sqref="E104" xr:uid="{1627FBC3-50A1-45C5-BE25-0C23E961F35D}"/>
    <dataValidation allowBlank="1" showInputMessage="1" showErrorMessage="1" prompt="September Total Regular Hours are auto calculated in this cell" sqref="F104" xr:uid="{938422D8-FFF1-44B9-9E4C-5ECCB933BADF}"/>
    <dataValidation allowBlank="1" showInputMessage="1" showErrorMessage="1" prompt="September Total Overtime Hours are auto calculated in cell at right" sqref="G104" xr:uid="{1F136A4F-09BB-4B99-B16B-C9677A59D3C1}"/>
    <dataValidation allowBlank="1" showInputMessage="1" showErrorMessage="1" prompt="September Total Overtime Hours are auto calculated in this cell" sqref="I104" xr:uid="{F5304791-0AE2-4B2C-92EF-710322C62A9C}"/>
    <dataValidation allowBlank="1" showInputMessage="1" showErrorMessage="1" prompt="Enter regular and overtime hours for each weekday in tables named October, November, and December" sqref="E105" xr:uid="{D0CF8A1F-5623-4E7A-BE98-5D31788464B5}"/>
    <dataValidation allowBlank="1" showInputMessage="1" showErrorMessage="1" prompt="Enter Overtime hours in this column under this heading. Total weekly hours are auto calculated at the table-end, October Total Regular Hours in C118, and Overtime in F118" sqref="O106" xr:uid="{5099736D-2632-4DBC-A2B3-D063A04C97D6}"/>
    <dataValidation allowBlank="1" showInputMessage="1" showErrorMessage="1" prompt="October Total Regular Hours are auto calculated in cell at right" sqref="E115" xr:uid="{1C887E7E-60CE-424E-AD12-37CCA90FC353}"/>
    <dataValidation allowBlank="1" showInputMessage="1" showErrorMessage="1" prompt="October Total Regular Hours are auto calculated in this cell" sqref="F115" xr:uid="{724BCD93-E4B8-4637-AC90-2D250E6D3916}"/>
    <dataValidation allowBlank="1" showInputMessage="1" showErrorMessage="1" prompt="October Total Overtime Hours are auto calculated in cell at right" sqref="G115" xr:uid="{68979A4C-BB72-4E69-976C-7703735F3BF4}"/>
    <dataValidation allowBlank="1" showInputMessage="1" showErrorMessage="1" prompt="October Total Overtime Hours are auto calculated in this cell" sqref="I115" xr:uid="{E755D49E-0947-4065-BCC4-DC07BDAB65EB}"/>
    <dataValidation allowBlank="1" showInputMessage="1" showErrorMessage="1" prompt="Enter November hours in table below" sqref="E116" xr:uid="{BF03EA54-C70E-4230-8BA5-750E0CB2FD77}"/>
    <dataValidation allowBlank="1" showInputMessage="1" showErrorMessage="1" prompt="Enter Overtime hours in this column under this heading. Total weekly hours are auto calculated at the table-end, November Total Regular Hours in C129, and Overtime in F129" sqref="O117" xr:uid="{9C5C8C5B-2EC7-4A86-BBED-47EF0B0B85FD}"/>
    <dataValidation allowBlank="1" showInputMessage="1" showErrorMessage="1" prompt="November Total Regular Hours are auto calculated in cell at right" sqref="E126" xr:uid="{07BCEDF6-D50D-4F55-8DE3-0247B6D5D2D2}"/>
    <dataValidation allowBlank="1" showInputMessage="1" showErrorMessage="1" prompt="November Total Regular Hours are auto calculated in this cell" sqref="F126" xr:uid="{9B8AB1CA-5C8C-40C9-8192-5255AA73872E}"/>
    <dataValidation allowBlank="1" showInputMessage="1" showErrorMessage="1" prompt="November Total Overtime Hours are auto calculated in cell at right" sqref="G126" xr:uid="{A33302CC-ED1E-4851-8BEC-FA0F4EE636BB}"/>
    <dataValidation allowBlank="1" showInputMessage="1" showErrorMessage="1" prompt="November Total Overtime Hours are auto calculated in this cell" sqref="I126" xr:uid="{E0975B35-056B-4E9B-AD1D-E6510AC1962B}"/>
    <dataValidation allowBlank="1" showInputMessage="1" showErrorMessage="1" prompt="Enter December hours in table below" sqref="E127" xr:uid="{E21879AF-8D3E-4431-81BA-E6C2A9827AB5}"/>
    <dataValidation allowBlank="1" showInputMessage="1" showErrorMessage="1" prompt="Enter Overtime hours in this column under this heading. Total weekly hours are auto calculated at the table-end, December Total Regular Hours in C140, and Overtime in F140" sqref="O128" xr:uid="{3023D8DC-379F-41F1-9A24-160B2EC61143}"/>
    <dataValidation allowBlank="1" showInputMessage="1" showErrorMessage="1" prompt="December Total Regular Hours are auto calculated in cell at right" sqref="E137" xr:uid="{C61AF133-7EE2-4BC6-90F0-F6D2C4D539CE}"/>
    <dataValidation allowBlank="1" showInputMessage="1" showErrorMessage="1" prompt="December Total Regular Hours are auto calculated in this cell" sqref="F137" xr:uid="{587F0DA5-B699-4B5F-8F25-0F0BBAE15B74}"/>
    <dataValidation allowBlank="1" showInputMessage="1" showErrorMessage="1" prompt="December Total Overtime Hours are auto calculated in cell at right" sqref="G137" xr:uid="{EA15144F-DD56-404C-8E20-C56BBF3EEBB2}"/>
    <dataValidation allowBlank="1" showInputMessage="1" showErrorMessage="1" prompt="December Total Overtime Hours are auto calculated in this cell" sqref="I137" xr:uid="{A123342B-9461-4501-A521-9A21FD9DD2EF}"/>
    <dataValidation allowBlank="1" showInputMessage="1" showErrorMessage="1" prompt="Enter Year to date totals in cell at right" sqref="J3:J4" xr:uid="{F7D9D636-1134-4B4F-A11A-C743A3251AA4}"/>
    <dataValidation allowBlank="1" showInputMessage="1" showErrorMessage="1" prompt="Enter Year to date totals in this cell" sqref="L4" xr:uid="{A45587FA-8EA8-4DAB-93BD-5556EAEC8E8B}"/>
    <dataValidation allowBlank="1" showInputMessage="1" showErrorMessage="1" prompt="Title of this worksheet is in this cell. Enter details in cells F3, H3, F5, and H5. Regular hours are auto updated in cell K5, Overtime in M5, and Total hours in O5." sqref="A1:Q1" xr:uid="{ED6D3AED-E5D7-40B9-8804-3D10E88EFED5}"/>
    <dataValidation allowBlank="1" showInputMessage="1" showErrorMessage="1" prompt="Enter January hours in table below" sqref="E6" xr:uid="{23A2C9D4-7969-4146-885D-32D81DA8DC66}"/>
  </dataValidations>
  <printOptions horizontalCentered="1"/>
  <pageMargins left="0.25" right="0.25" top="0.25" bottom="0.25" header="0.3" footer="0.3"/>
  <pageSetup scale="71" fitToHeight="0" orientation="landscape" r:id="rId1"/>
  <headerFooter alignWithMargins="0"/>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8" ma:contentTypeDescription="Create a new document." ma:contentTypeScope="" ma:versionID="60f5a4f2d2b0abadcf532d48ebf9cb71">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7dd78129e6a1811f84807ad11c65153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element ref="ns2:MediaServiceObjectDetectorVersions" minOccurs="0"/>
                <xsd:element ref="ns2: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ystemTags" ma:index="3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336E303E-F3F3-4BBF-A930-4DF36955183A}"/>
</file>

<file path=customXml/itemProps2.xml><?xml version="1.0" encoding="utf-8"?>
<ds:datastoreItem xmlns:ds="http://schemas.openxmlformats.org/officeDocument/2006/customXml" ds:itemID="{DD467EB1-FEBE-4036-93B3-211AB8EB4300}"/>
</file>

<file path=customXml/itemProps3.xml><?xml version="1.0" encoding="utf-8"?>
<ds:datastoreItem xmlns:ds="http://schemas.openxmlformats.org/officeDocument/2006/customXml" ds:itemID="{E2A57892-7ECF-42A8-8D1C-6A1DE6C1AF45}"/>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TM16410110</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timesheet</vt:lpstr>
      <vt:lpstr>'Yearly timesheet'!Print_Area</vt:lpstr>
      <vt:lpstr>'Yearly timesheet'!Print_Titles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2023-08-24T13:51:06Z</dcterms:created>
  <dcterms:modified xsi:type="dcterms:W3CDTF">2023-10-09T05:36:47Z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